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65" windowHeight="8925" tabRatio="932" activeTab="1"/>
  </bookViews>
  <sheets>
    <sheet name="ТИТУЛ" sheetId="1" r:id="rId1"/>
    <sheet name="БАЛАНС" sheetId="2" r:id="rId2"/>
    <sheet name="ПОЗАБАЛ РАХ" sheetId="3" r:id="rId3"/>
    <sheet name="F2 ЗВЕДЕНА" sheetId="4" r:id="rId4"/>
    <sheet name="F4-3 Зведена" sheetId="5" r:id="rId5"/>
    <sheet name="F9" sheetId="6" r:id="rId6"/>
  </sheets>
  <definedNames>
    <definedName name="_xlnm.Print_Titles" localSheetId="3">'F2 ЗВЕДЕНА'!$20:$20</definedName>
    <definedName name="_xlnm.Print_Titles" localSheetId="4">'F4-3 Зведена'!$22:$22</definedName>
    <definedName name="_xlnm.Print_Area" localSheetId="3">'F2 ЗВЕДЕНА'!$A$1:$J$90</definedName>
    <definedName name="_xlnm.Print_Area" localSheetId="4">'F4-3 Зведена'!$A$1:$K$93</definedName>
    <definedName name="_xlnm.Print_Area" localSheetId="5">'F9'!$A$1:$D$66</definedName>
    <definedName name="_xlnm.Print_Area" localSheetId="1">'БАЛАНС'!$A$1:$D$104</definedName>
    <definedName name="_xlnm.Print_Area" localSheetId="2">'ПОЗАБАЛ РАХ'!$A$1:$F$22</definedName>
    <definedName name="_xlnm.Print_Area" localSheetId="0">'ТИТУЛ'!$A$1:$D$28</definedName>
  </definedNames>
  <calcPr fullCalcOnLoad="1"/>
</workbook>
</file>

<file path=xl/sharedStrings.xml><?xml version="1.0" encoding="utf-8"?>
<sst xmlns="http://schemas.openxmlformats.org/spreadsheetml/2006/main" count="1514" uniqueCount="470">
  <si>
    <t>Надходження</t>
  </si>
  <si>
    <t>40</t>
  </si>
  <si>
    <t>Код та назва типової відомчої класифікації видатків місцевих бюджетів_______________________________________________________________________________________________</t>
  </si>
  <si>
    <t>Код та назва тимчасової  класифікації видатків та кредитування місцевих _____________________________________________________________________________________________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</si>
  <si>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</si>
  <si>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</si>
  <si>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</si>
  <si>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</si>
  <si>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  Капітальний ремонт  житлового фонду (приміщень)</t>
  </si>
  <si>
    <t xml:space="preserve">  Капітальний ремонт  інших об’єктів </t>
  </si>
  <si>
    <t xml:space="preserve">   Реконструкція  житлового фонду (приміщень)</t>
  </si>
  <si>
    <t xml:space="preserve">   Реконструкція та реставрація інших об'єктів</t>
  </si>
  <si>
    <t>Придбання землі та нематеріальних активів</t>
  </si>
  <si>
    <t>Капітальні трансферти урядам іноземних держав та міжнарод-ним організаціям</t>
  </si>
  <si>
    <t xml:space="preserve">  Надання  кредитів органам державного управління інших  рівнів</t>
  </si>
  <si>
    <t xml:space="preserve">Видатки та надання кредитів - усього </t>
  </si>
  <si>
    <r>
      <t>у тому числі</t>
    </r>
    <r>
      <rPr>
        <b/>
        <sz val="12"/>
        <color indexed="8"/>
        <rFont val="Times New Roman"/>
        <family val="1"/>
      </rPr>
      <t>:
Поточні  видатки</t>
    </r>
  </si>
  <si>
    <r>
      <t>Капітальні трансферти підпри</t>
    </r>
    <r>
      <rPr>
        <i/>
        <sz val="12"/>
        <color indexed="8"/>
        <rFont val="Times New Roman"/>
        <family val="1"/>
      </rPr>
      <t>ємствам (установам, організаціям)</t>
    </r>
  </si>
  <si>
    <t xml:space="preserve">  Окремі заходи по реалізації державних (регіональних) програм, невіднесені до заходів розвитку</t>
  </si>
  <si>
    <t>Капітальні трансферти урядам іноземних держав та міжнародним організаціям</t>
  </si>
  <si>
    <t xml:space="preserve">  Окремі заходи по реалізації державних (регіональних)  
  програм, не віднесені до заходів розвитку</t>
  </si>
  <si>
    <t xml:space="preserve">  Дослідження і розробки, окремі заходи розвитку  по  
  реалізації державних (регіональних) програм</t>
  </si>
  <si>
    <t>Субсидії та поточні трансферти підприємствам (установам,  
 організаціям)</t>
  </si>
  <si>
    <r>
      <t>у тому числі:</t>
    </r>
    <r>
      <rPr>
        <b/>
        <sz val="12"/>
        <color indexed="8"/>
        <rFont val="Times New Roman"/>
        <family val="1"/>
      </rPr>
      <t xml:space="preserve">
Поточні  видатки</t>
    </r>
  </si>
  <si>
    <t>та/або</t>
  </si>
  <si>
    <t>ККК</t>
  </si>
  <si>
    <t>Затверджено
на звітний 
період (рік) 1</t>
  </si>
  <si>
    <t>Поточні трансферти урядам іноземних держав та міжнародним організаціям</t>
  </si>
  <si>
    <t>Соціальне забезпечення</t>
  </si>
  <si>
    <r>
      <t xml:space="preserve">льства; 795 Чернігівська ОДА,   </t>
    </r>
    <r>
      <rPr>
        <b/>
        <i/>
        <sz val="10"/>
        <rFont val="Times New Roman"/>
        <family val="1"/>
      </rPr>
      <t>ЗВЕДЕНИЙ</t>
    </r>
  </si>
  <si>
    <t>Виплата пенсій і допомоги</t>
  </si>
  <si>
    <t>Стипендії</t>
  </si>
  <si>
    <t xml:space="preserve">Інші виплати населенню  </t>
  </si>
  <si>
    <t>Інші поточні видатки</t>
  </si>
  <si>
    <t xml:space="preserve">  Капітальне будівництво (придбання) житла</t>
  </si>
  <si>
    <t xml:space="preserve">  Капітальне будівництво (придбання) інших об'єктів</t>
  </si>
  <si>
    <t>41</t>
  </si>
  <si>
    <t>221</t>
  </si>
  <si>
    <t>222</t>
  </si>
  <si>
    <t xml:space="preserve">                                                     Звіт </t>
  </si>
  <si>
    <t>про результати фінансової діяльності  (Форма № 9д)</t>
  </si>
  <si>
    <t xml:space="preserve">                           Коди</t>
  </si>
  <si>
    <t>Код та назва типової відомчої класифікації видатків місцевих бюджетів____________________________</t>
  </si>
  <si>
    <t>За попередній 
звітний рік</t>
  </si>
  <si>
    <t>За звітний
 рік</t>
  </si>
  <si>
    <t>Загальний фонд</t>
  </si>
  <si>
    <t>Отримані доходи</t>
  </si>
  <si>
    <t xml:space="preserve">Видатки та надання кредитів </t>
  </si>
  <si>
    <t xml:space="preserve">         з них: 
         поточні</t>
  </si>
  <si>
    <t xml:space="preserve">         капітальні</t>
  </si>
  <si>
    <t xml:space="preserve">         надання кредитів</t>
  </si>
  <si>
    <t xml:space="preserve">Списані недостачі </t>
  </si>
  <si>
    <t>Списана  заборгованість (+;-)</t>
  </si>
  <si>
    <t xml:space="preserve">        у тому числі: 
        дебіторська </t>
  </si>
  <si>
    <t xml:space="preserve">        кредиторська</t>
  </si>
  <si>
    <t>Результат переоцінок (+;-)</t>
  </si>
  <si>
    <t xml:space="preserve">        у тому числі:
        уцінка</t>
  </si>
  <si>
    <t>51</t>
  </si>
  <si>
    <t xml:space="preserve">        дооцінка</t>
  </si>
  <si>
    <t>52</t>
  </si>
  <si>
    <t>Фінансовий результат за загальним фондом (профіцит "+"; дефіцит "-")</t>
  </si>
  <si>
    <t>Продовження додатка 2</t>
  </si>
  <si>
    <t>Спеціальний фонд</t>
  </si>
  <si>
    <t xml:space="preserve"> Отримані доходи </t>
  </si>
  <si>
    <t xml:space="preserve">   Плата за послуги, що надаються бюджетними    
   установами згідно із законодавством</t>
  </si>
  <si>
    <t>113</t>
  </si>
  <si>
    <t>114</t>
  </si>
  <si>
    <t xml:space="preserve">  Інші джерела власних надходжень бюджетних установ</t>
  </si>
  <si>
    <t xml:space="preserve">  Інші  надходження спеціального фонду</t>
  </si>
  <si>
    <t xml:space="preserve">  Надходження коштів на виконання програм соціально-
  економічного та культурного розвитку регіонів</t>
  </si>
  <si>
    <t xml:space="preserve">  Надходження позик міжнародних фінансових організацій</t>
  </si>
  <si>
    <t xml:space="preserve">  Перераховано залишок</t>
  </si>
  <si>
    <t xml:space="preserve">  Отримано залишок</t>
  </si>
  <si>
    <t xml:space="preserve">          з них : 
         поточні   </t>
  </si>
  <si>
    <t>401</t>
  </si>
  <si>
    <t>402</t>
  </si>
  <si>
    <t>403</t>
  </si>
  <si>
    <t xml:space="preserve">        у тому числі: 
        дебіторська</t>
  </si>
  <si>
    <t>601</t>
  </si>
  <si>
    <t>602</t>
  </si>
  <si>
    <t>701</t>
  </si>
  <si>
    <t>702</t>
  </si>
  <si>
    <t>800</t>
  </si>
  <si>
    <t>900</t>
  </si>
  <si>
    <t xml:space="preserve">Керівник установи                                            ________________                      </t>
  </si>
  <si>
    <t xml:space="preserve">                                                                                                 (підпис)      </t>
  </si>
  <si>
    <t xml:space="preserve">Головний бухгалтер                                          ________________                     </t>
  </si>
  <si>
    <t>Внутрішнє кредитування</t>
  </si>
  <si>
    <t>В ряд.244,264,270 дані 
заносяться з додатку 3.</t>
  </si>
  <si>
    <t xml:space="preserve">    Балансова (залишкова) вартість </t>
  </si>
  <si>
    <t xml:space="preserve">    Знос</t>
  </si>
  <si>
    <t xml:space="preserve">    Первісна (переоцінена)  вартість</t>
  </si>
  <si>
    <t xml:space="preserve">    Знос </t>
  </si>
  <si>
    <t xml:space="preserve">    Знос  </t>
  </si>
  <si>
    <t>Довгострокові фінансові інвестиції</t>
  </si>
  <si>
    <t xml:space="preserve">    Грошові документи</t>
  </si>
  <si>
    <t xml:space="preserve">    Грошові кошти в дорозі  </t>
  </si>
  <si>
    <t>285</t>
  </si>
  <si>
    <t>Поточні фінансові інвестиції</t>
  </si>
  <si>
    <t>305</t>
  </si>
  <si>
    <t xml:space="preserve">  Видатки за іншими надходженнями спеціального фонду (фінансові казначейські векселі)</t>
  </si>
  <si>
    <t xml:space="preserve">Результат виконання кошторису за загальним фондом </t>
  </si>
  <si>
    <t>Фонд у фінансових інвестиціях</t>
  </si>
  <si>
    <t>345</t>
  </si>
  <si>
    <t xml:space="preserve">Результат виконання кошторису за спеціальним фондом </t>
  </si>
  <si>
    <t xml:space="preserve">  Розрахунки із податків і зборів </t>
  </si>
  <si>
    <t>465</t>
  </si>
  <si>
    <t xml:space="preserve">  Доходи за іншими надходженнями спеціального фонду (фінансові казначейські векселі)</t>
  </si>
  <si>
    <t xml:space="preserve">  Доходи за коштами, отриманими на виконання програм 
соціально-економічного та культурного розвитку регіонів</t>
  </si>
  <si>
    <t>02" Активи на відповідальному 
 зберіганні"</t>
  </si>
  <si>
    <r>
      <t>Код відомчої класифікації видатків та кредитування державного бюджету__</t>
    </r>
    <r>
      <rPr>
        <u val="single"/>
        <sz val="11"/>
        <rFont val="Times New Roman"/>
        <family val="1"/>
      </rPr>
      <t>280</t>
    </r>
    <r>
      <rPr>
        <b/>
        <sz val="11"/>
        <rFont val="Times New Roman"/>
        <family val="1"/>
      </rPr>
      <t xml:space="preserve"> </t>
    </r>
  </si>
  <si>
    <t>А.М. Максак</t>
  </si>
  <si>
    <t>Л.П. Попова</t>
  </si>
  <si>
    <t>"____" січня   2014  p.</t>
  </si>
  <si>
    <r>
      <t>Організаційно_правова форма господарювання__</t>
    </r>
    <r>
      <rPr>
        <b/>
        <u val="single"/>
        <sz val="12"/>
        <rFont val="Times New Roman"/>
        <family val="1"/>
      </rPr>
      <t>Орган державної влади</t>
    </r>
    <r>
      <rPr>
        <b/>
        <sz val="12"/>
        <rFont val="Times New Roman"/>
        <family val="1"/>
      </rPr>
      <t>_________________________________________________</t>
    </r>
  </si>
  <si>
    <r>
      <t>Територія_____</t>
    </r>
    <r>
      <rPr>
        <b/>
        <u val="single"/>
        <sz val="12"/>
        <rFont val="Times New Roman"/>
        <family val="1"/>
      </rPr>
      <t>м. Чернігів</t>
    </r>
    <r>
      <rPr>
        <b/>
        <sz val="12"/>
        <rFont val="Times New Roman"/>
        <family val="1"/>
      </rPr>
      <t>_________________________________________________________________________________________________________________</t>
    </r>
  </si>
  <si>
    <r>
      <t xml:space="preserve">  "_____" _</t>
    </r>
    <r>
      <rPr>
        <u val="single"/>
        <sz val="9"/>
        <rFont val="Times New Roman"/>
        <family val="1"/>
      </rPr>
      <t>січня_</t>
    </r>
    <r>
      <rPr>
        <sz val="9"/>
        <rFont val="Times New Roman"/>
        <family val="1"/>
      </rPr>
      <t>_  2014 р.</t>
    </r>
  </si>
  <si>
    <t xml:space="preserve">     </t>
  </si>
  <si>
    <t>за ЄДРПОУ</t>
  </si>
  <si>
    <t xml:space="preserve">  </t>
  </si>
  <si>
    <t>АКТИВ</t>
  </si>
  <si>
    <t xml:space="preserve">Код </t>
  </si>
  <si>
    <t xml:space="preserve">На початок </t>
  </si>
  <si>
    <t xml:space="preserve">На кінець </t>
  </si>
  <si>
    <t>рядка</t>
  </si>
  <si>
    <t>І. НЕОБОРОТНІ АКТИВИ</t>
  </si>
  <si>
    <t xml:space="preserve">Нематеріальні активи </t>
  </si>
  <si>
    <t>110</t>
  </si>
  <si>
    <t>111</t>
  </si>
  <si>
    <t>112</t>
  </si>
  <si>
    <t xml:space="preserve">Основні засоби </t>
  </si>
  <si>
    <t>120</t>
  </si>
  <si>
    <t>121</t>
  </si>
  <si>
    <t>122</t>
  </si>
  <si>
    <t xml:space="preserve">Інші необоротні матеріальні активи </t>
  </si>
  <si>
    <t>130</t>
  </si>
  <si>
    <t>145</t>
  </si>
  <si>
    <t xml:space="preserve">  Спеціальні реєстраційні рахунки для обліку коштів, отрима-нних  на виконання програм соціально-економічного та культурного розвитку регіонів</t>
  </si>
  <si>
    <t>264</t>
  </si>
  <si>
    <t xml:space="preserve">Поточна заборгованість за довгостроковими зобов’язаннями  </t>
  </si>
  <si>
    <t>400</t>
  </si>
  <si>
    <t>Короткострокові векселі видані</t>
  </si>
  <si>
    <t>410</t>
  </si>
  <si>
    <t>Кредиторська заборгованість</t>
  </si>
  <si>
    <t>420</t>
  </si>
  <si>
    <t>421</t>
  </si>
  <si>
    <t xml:space="preserve">  Розрахунки за спеціальними видами платежів  </t>
  </si>
  <si>
    <t>422</t>
  </si>
  <si>
    <t>423</t>
  </si>
  <si>
    <t>123</t>
  </si>
  <si>
    <t xml:space="preserve">                                                                                 Звіт </t>
  </si>
  <si>
    <t>БАЛАНС  (Форма № 1)</t>
  </si>
  <si>
    <t xml:space="preserve">за КОПФГ </t>
  </si>
  <si>
    <t>Залишок на початок звітного року</t>
  </si>
  <si>
    <t>Залишок на кінець звітного періоду (року)</t>
  </si>
  <si>
    <t xml:space="preserve">     за КОПФГ</t>
  </si>
  <si>
    <t>КЕКВ та/або ККК</t>
  </si>
  <si>
    <r>
      <t>Затверджено
на звітний 
рік</t>
    </r>
  </si>
  <si>
    <t>Залишок на
 початок
 звітного року</t>
  </si>
  <si>
    <t>Надійшло
 коштів за 
звітний
 період (рік)</t>
  </si>
  <si>
    <t>(підпис)</t>
  </si>
  <si>
    <t>Звіт</t>
  </si>
  <si>
    <t>50</t>
  </si>
  <si>
    <t>90</t>
  </si>
  <si>
    <t xml:space="preserve">  Розрахунки із страхування  </t>
  </si>
  <si>
    <t>424</t>
  </si>
  <si>
    <t>425</t>
  </si>
  <si>
    <t xml:space="preserve">  Розрахунки зі стипендіатами </t>
  </si>
  <si>
    <t>426</t>
  </si>
  <si>
    <t>427</t>
  </si>
  <si>
    <t xml:space="preserve">  Розрахунки за депозитними сумами</t>
  </si>
  <si>
    <t>428</t>
  </si>
  <si>
    <t>429</t>
  </si>
  <si>
    <t>430</t>
  </si>
  <si>
    <r>
      <t>Код та назва відомчої класифікації видатків та кредитування державного бюджету___</t>
    </r>
    <r>
      <rPr>
        <b/>
        <i/>
        <u val="single"/>
        <sz val="12"/>
        <rFont val="Times New Roman"/>
        <family val="1"/>
      </rPr>
      <t>280</t>
    </r>
    <r>
      <rPr>
        <b/>
        <u val="single"/>
        <sz val="12"/>
        <rFont val="Times New Roman"/>
        <family val="1"/>
      </rPr>
      <t>_Мін АПК та продовольства; 795 Чернігівська ОДА. _(ЗВЕДЕНА)</t>
    </r>
  </si>
  <si>
    <r>
      <t>Код та назва відомчої класифікації видатків та кредитування державного бюджету ___</t>
    </r>
    <r>
      <rPr>
        <b/>
        <i/>
        <u val="single"/>
        <sz val="14"/>
        <rFont val="Times New Roman"/>
        <family val="1"/>
      </rPr>
      <t>280</t>
    </r>
    <r>
      <rPr>
        <b/>
        <u val="single"/>
        <sz val="14"/>
        <rFont val="Times New Roman"/>
        <family val="1"/>
      </rPr>
      <t>_</t>
    </r>
    <r>
      <rPr>
        <b/>
        <sz val="12"/>
        <rFont val="Times New Roman"/>
        <family val="1"/>
      </rPr>
      <t>Мін АПК та продовольства; 795 Чернігівська ОДА. (ЗВЕДЕНИЙ)</t>
    </r>
  </si>
  <si>
    <t>Код та назва типової відомчої класифікації видатків місцевих бюджетів _________</t>
  </si>
  <si>
    <t>БАЛАНС</t>
  </si>
  <si>
    <t xml:space="preserve">Фонд у необоротних активах </t>
  </si>
  <si>
    <t>330</t>
  </si>
  <si>
    <t xml:space="preserve">Фонд у малоцінних та швидкозношуваних предметах </t>
  </si>
  <si>
    <t>340</t>
  </si>
  <si>
    <t>350</t>
  </si>
  <si>
    <t>360</t>
  </si>
  <si>
    <t xml:space="preserve">Результати переоцінок </t>
  </si>
  <si>
    <t>131</t>
  </si>
  <si>
    <t>132</t>
  </si>
  <si>
    <t>Незавершене капітальне будівництво</t>
  </si>
  <si>
    <t>140</t>
  </si>
  <si>
    <t>ІІ. ОБОРОТНІ АКТИВИ</t>
  </si>
  <si>
    <t>Реконструкція та реставрація</t>
  </si>
  <si>
    <t>x</t>
  </si>
  <si>
    <t xml:space="preserve">Матеріали і продукти харчування </t>
  </si>
  <si>
    <t>150</t>
  </si>
  <si>
    <t>Малоцінні та швидкозношувані предмети</t>
  </si>
  <si>
    <t>160</t>
  </si>
  <si>
    <t>Інші запаси</t>
  </si>
  <si>
    <t>170</t>
  </si>
  <si>
    <t>Дебіторська заборгованість</t>
  </si>
  <si>
    <t>180</t>
  </si>
  <si>
    <t>181</t>
  </si>
  <si>
    <t xml:space="preserve">  Розрахунки із податків та платежів </t>
  </si>
  <si>
    <t>182</t>
  </si>
  <si>
    <t xml:space="preserve">  Розрахунки із страхування </t>
  </si>
  <si>
    <t>183</t>
  </si>
  <si>
    <t xml:space="preserve">  Розрахунки з відшкодування завданих збитків </t>
  </si>
  <si>
    <t>184</t>
  </si>
  <si>
    <t xml:space="preserve">  Розрахунки за спеціальними видами платежів </t>
  </si>
  <si>
    <t>185</t>
  </si>
  <si>
    <t xml:space="preserve">  Розрахунки з підзвітними особами </t>
  </si>
  <si>
    <t>186</t>
  </si>
  <si>
    <t xml:space="preserve">  Розрахунки за іншими операціями </t>
  </si>
  <si>
    <t>187</t>
  </si>
  <si>
    <t>190</t>
  </si>
  <si>
    <r>
      <t>Одиниця виміру___________</t>
    </r>
    <r>
      <rPr>
        <i/>
        <sz val="11"/>
        <rFont val="Times New Roman"/>
        <family val="1"/>
      </rPr>
      <t>грн.коп.</t>
    </r>
  </si>
  <si>
    <t xml:space="preserve">Каса </t>
  </si>
  <si>
    <t>280</t>
  </si>
  <si>
    <t>ІІІ. ВИТРАТИ</t>
  </si>
  <si>
    <t>290</t>
  </si>
  <si>
    <t>300</t>
  </si>
  <si>
    <t xml:space="preserve">  Видатки за коштами, отриманими як плата за послуги </t>
  </si>
  <si>
    <t>301</t>
  </si>
  <si>
    <t>302</t>
  </si>
  <si>
    <t>303</t>
  </si>
  <si>
    <t>310</t>
  </si>
  <si>
    <t>320</t>
  </si>
  <si>
    <t>На початок</t>
  </si>
  <si>
    <t>ПАСИВ</t>
  </si>
  <si>
    <t>І. ВЛАСНИЙ КАПІТАЛ</t>
  </si>
  <si>
    <t>ІІ. ЗОБОВ’ЯЗАННЯ</t>
  </si>
  <si>
    <r>
      <t xml:space="preserve">Видатки та надання кредитів - </t>
    </r>
    <r>
      <rPr>
        <sz val="12"/>
        <rFont val="Times New Roman"/>
        <family val="1"/>
      </rPr>
      <t>усього</t>
    </r>
    <r>
      <rPr>
        <b/>
        <sz val="12"/>
        <rFont val="Times New Roman"/>
        <family val="1"/>
      </rPr>
      <t xml:space="preserve"> </t>
    </r>
  </si>
  <si>
    <t>Створення державних запасів і резервів</t>
  </si>
  <si>
    <t>Капітальні трансферти</t>
  </si>
  <si>
    <t>Капітальні трансферти органам державного управління інших рівнів</t>
  </si>
  <si>
    <t>Капітальні трансферти населенню</t>
  </si>
  <si>
    <t>Надання внутрішніх кредитів</t>
  </si>
  <si>
    <t xml:space="preserve">  Надання кредитів підприємствам, установам, організаціям</t>
  </si>
  <si>
    <t xml:space="preserve">  Надання інших внутрішніх кредитів</t>
  </si>
  <si>
    <t>Нерозподілені видатки</t>
  </si>
  <si>
    <t>640</t>
  </si>
  <si>
    <t xml:space="preserve">                         Додаток  7
до Порядку складання фінансової та бюджетної 
звітності  розпорядниками   та     одержувачами 
бюджетних коштів   </t>
  </si>
  <si>
    <t xml:space="preserve">    Оплата теплопостачання</t>
  </si>
  <si>
    <t xml:space="preserve">    Оплата водопостачання і водовідведення</t>
  </si>
  <si>
    <t xml:space="preserve">    Оплата електроенергії</t>
  </si>
  <si>
    <t xml:space="preserve">    Оплата природного газу</t>
  </si>
  <si>
    <t xml:space="preserve">    Оплата інших енергоносіїв</t>
  </si>
  <si>
    <t>Субсидії та поточні трансферти підприємствам (установам, організаціям)</t>
  </si>
  <si>
    <t>Капітальні  видатки</t>
  </si>
  <si>
    <r>
      <t>Періодичність:  квартальна,</t>
    </r>
    <r>
      <rPr>
        <u val="single"/>
        <sz val="11"/>
        <rFont val="Times New Roman"/>
        <family val="1"/>
      </rPr>
      <t xml:space="preserve"> річна</t>
    </r>
  </si>
  <si>
    <t>за  2013 рік</t>
  </si>
  <si>
    <t xml:space="preserve">  Керівник                                                    </t>
  </si>
  <si>
    <t xml:space="preserve">                                                                                                            </t>
  </si>
  <si>
    <t>Зверніть увагу! В ячейки балансу, які зафарбовані</t>
  </si>
  <si>
    <t>470</t>
  </si>
  <si>
    <t>480</t>
  </si>
  <si>
    <t>Код</t>
  </si>
  <si>
    <t>Надання зовнішніх кредитів</t>
  </si>
  <si>
    <t>490</t>
  </si>
  <si>
    <t>570</t>
  </si>
  <si>
    <t>500</t>
  </si>
  <si>
    <t>510</t>
  </si>
  <si>
    <t>520</t>
  </si>
  <si>
    <t>580</t>
  </si>
  <si>
    <t>530</t>
  </si>
  <si>
    <t>590</t>
  </si>
  <si>
    <t>540</t>
  </si>
  <si>
    <t>600</t>
  </si>
  <si>
    <t>550</t>
  </si>
  <si>
    <t>610</t>
  </si>
  <si>
    <t>Разом</t>
  </si>
  <si>
    <t>560</t>
  </si>
  <si>
    <t>620</t>
  </si>
  <si>
    <t>630</t>
  </si>
  <si>
    <t>за КОАТУУ</t>
  </si>
  <si>
    <t>370</t>
  </si>
  <si>
    <t xml:space="preserve">  Розрахунки із заробітної плати та інших виплат</t>
  </si>
  <si>
    <t xml:space="preserve"> за КОАТУУ  740136300</t>
  </si>
  <si>
    <t>Оплата праці і нарахування на заробітну плату</t>
  </si>
  <si>
    <t>Оплата праці</t>
  </si>
  <si>
    <t xml:space="preserve">   Заробітна плата</t>
  </si>
  <si>
    <t xml:space="preserve">   Грошове забезпечення  військовослужбовців</t>
  </si>
  <si>
    <t>Нарахування на оплату праці</t>
  </si>
  <si>
    <t>Використання товарів і послуг</t>
  </si>
  <si>
    <t xml:space="preserve"> Предмети, матеріали, обладнання та інвентар</t>
  </si>
  <si>
    <t xml:space="preserve"> Медикаменти та перев’язувальні матеріали</t>
  </si>
  <si>
    <t xml:space="preserve"> Продукти харчування</t>
  </si>
  <si>
    <t xml:space="preserve"> Оплата послуг (крім комунальних)</t>
  </si>
  <si>
    <t xml:space="preserve"> Видатки на відрядження</t>
  </si>
  <si>
    <t>(ініціали і прізвище)</t>
  </si>
  <si>
    <t>060</t>
  </si>
  <si>
    <t>070</t>
  </si>
  <si>
    <t>080</t>
  </si>
  <si>
    <t>090</t>
  </si>
  <si>
    <t>100</t>
  </si>
  <si>
    <t>30</t>
  </si>
  <si>
    <t>42</t>
  </si>
  <si>
    <t>60</t>
  </si>
  <si>
    <r>
      <t>Одиниця виміру___________</t>
    </r>
    <r>
      <rPr>
        <i/>
        <u val="single"/>
        <sz val="11"/>
        <rFont val="Times New Roman"/>
        <family val="1"/>
      </rPr>
      <t>грн.коп.</t>
    </r>
  </si>
  <si>
    <t xml:space="preserve">  Доходи за коштами, отриманими як плата за послуги </t>
  </si>
  <si>
    <t>461</t>
  </si>
  <si>
    <t xml:space="preserve">  Доходи за іншими джерелами власних надходжень</t>
  </si>
  <si>
    <t>462</t>
  </si>
  <si>
    <t xml:space="preserve">  Доходи за іншими надходженнями спеціального фонду</t>
  </si>
  <si>
    <t>463</t>
  </si>
  <si>
    <t>464</t>
  </si>
  <si>
    <t>Розрахунки за операціями з внутрівідомчої передачі запасів</t>
  </si>
  <si>
    <t>Видатки та надання кредитів загального фонду</t>
  </si>
  <si>
    <t>Видатки та надання кредитів спеціального фонду</t>
  </si>
  <si>
    <t xml:space="preserve">  Видатки  за іншими джерелами власних надходжень</t>
  </si>
  <si>
    <t xml:space="preserve">  Видатки за коштами, отриманими на виконання програм
соціально-економічного та культурного розвитку регіонів</t>
  </si>
  <si>
    <t xml:space="preserve">  Видатки та надання кредитів за іншими надходженнями
спеціального фонду</t>
  </si>
  <si>
    <t>01 "Орендовані необоротні активи"</t>
  </si>
  <si>
    <t>05 "Гарантії та забезпечення"</t>
  </si>
  <si>
    <t>09</t>
  </si>
  <si>
    <t xml:space="preserve">Довгострокові зобов’язання  </t>
  </si>
  <si>
    <t>380</t>
  </si>
  <si>
    <t xml:space="preserve">   Реставрація пам'яток культури, історії та архітектури</t>
  </si>
  <si>
    <t xml:space="preserve">  Рахунки в іноземній валюті</t>
  </si>
  <si>
    <t>243</t>
  </si>
  <si>
    <t xml:space="preserve">  Інші поточні рахунки </t>
  </si>
  <si>
    <t>244</t>
  </si>
  <si>
    <t>Рахунки в казначействі загального фонду</t>
  </si>
  <si>
    <t>250</t>
  </si>
  <si>
    <t>Рахунки в казначействі спеціального фонду</t>
  </si>
  <si>
    <t>260</t>
  </si>
  <si>
    <t xml:space="preserve">  Спеціальні реєстраційні рахунки для обліку коштів,   отриманих як плата за послуги</t>
  </si>
  <si>
    <t>261</t>
  </si>
  <si>
    <t xml:space="preserve">  Спеціальні реєстраційні рахунки для обліку коштів, отриманих за іншими джерелами власних надходжень</t>
  </si>
  <si>
    <t>262</t>
  </si>
  <si>
    <t xml:space="preserve">  Спеціальні реєстраційні рахунки для обліку інших надходжень спеціального фонду</t>
  </si>
  <si>
    <t>263</t>
  </si>
  <si>
    <t>Інші рахунки в казначействі</t>
  </si>
  <si>
    <t>270</t>
  </si>
  <si>
    <t xml:space="preserve">  Головний бухгалтер                              </t>
  </si>
  <si>
    <t xml:space="preserve">  Керівник                                                   </t>
  </si>
  <si>
    <t>Код та назва тимчасової  класифікації видатків та кредитування місцевих бюджетів___________________________________________________________________________</t>
  </si>
  <si>
    <t>Код та назва типової відомчої класифікації видатків місцевих бюджетів_____________________________________________________________________________________</t>
  </si>
  <si>
    <t xml:space="preserve"> Видатки та заходи спеціального призначення</t>
  </si>
  <si>
    <t xml:space="preserve"> Оплата комунальних послуг та енергоносіїв  </t>
  </si>
  <si>
    <t xml:space="preserve"> Дослідження і розробки, окремі заходи по реалізації  
державних (регіональних) програм</t>
  </si>
  <si>
    <t xml:space="preserve">  Дослідження і розробки, окремі заходи розвитку  по реалізації  
  державних (регіональних) програм</t>
  </si>
  <si>
    <t>Капітальний ремонт</t>
  </si>
  <si>
    <t>304</t>
  </si>
  <si>
    <r>
      <t xml:space="preserve">Періодичність:  квартальна, </t>
    </r>
    <r>
      <rPr>
        <u val="single"/>
        <sz val="11"/>
        <rFont val="Times New Roman"/>
        <family val="1"/>
      </rPr>
      <t>річна</t>
    </r>
  </si>
  <si>
    <t>21</t>
  </si>
  <si>
    <t>22</t>
  </si>
  <si>
    <t>23</t>
  </si>
  <si>
    <t xml:space="preserve">     за КОАТУУ</t>
  </si>
  <si>
    <t>Показники</t>
  </si>
  <si>
    <t>х</t>
  </si>
  <si>
    <t>010</t>
  </si>
  <si>
    <t>020</t>
  </si>
  <si>
    <t>030</t>
  </si>
  <si>
    <t>040</t>
  </si>
  <si>
    <t>050</t>
  </si>
  <si>
    <t>08</t>
  </si>
  <si>
    <t xml:space="preserve">до     Порядку    складання фінансової та бюджетної звітності розпорядниками  та  одержувачами бюджетних коштів </t>
  </si>
  <si>
    <t xml:space="preserve">                             Додаток 4
до Порядку  складання  фінансової та бюджетної звітності     розпорядниками   та   одержувачами 
бюджетних коштів </t>
  </si>
  <si>
    <t>242</t>
  </si>
  <si>
    <t>Головний бухгалтер</t>
  </si>
  <si>
    <t>Коди</t>
  </si>
  <si>
    <t xml:space="preserve">     за ЄДРПОУ</t>
  </si>
  <si>
    <t>КЕКВ</t>
  </si>
  <si>
    <t xml:space="preserve">  Розрахунки з постачальниками, підрядниками за товари, роботи й послуги </t>
  </si>
  <si>
    <t>звітного року</t>
  </si>
  <si>
    <t>звітного періоду
 (року)</t>
  </si>
  <si>
    <t>за КОПФГ</t>
  </si>
  <si>
    <t xml:space="preserve">                                                                                                                                                              Додаток 1        </t>
  </si>
  <si>
    <t>20</t>
  </si>
  <si>
    <t>Керівник установи</t>
  </si>
  <si>
    <t xml:space="preserve">      у тому числі:     
      плата за послуги, що надаються бюджетними установами згідно з їх 
основною діяльністю</t>
  </si>
  <si>
    <t>Одиниця виміру: грн.коп.</t>
  </si>
  <si>
    <t>Заповнюйте баланс після форм.</t>
  </si>
  <si>
    <t>жовтим кольором занесені формули, з допомогою  
переносяться дані з форм 5,6,9,15.</t>
  </si>
  <si>
    <t>яких переносяться дані з форм 5,6,9,15.</t>
  </si>
  <si>
    <t>Зовнішнє кредитування</t>
  </si>
  <si>
    <t>Касові
за звітний
 період (рік)</t>
  </si>
  <si>
    <t>Фактичні
 за звітний
 період (рік)</t>
  </si>
  <si>
    <t>Фактичні
за звітний
 період (рік)</t>
  </si>
  <si>
    <t xml:space="preserve">Короткострокові позики </t>
  </si>
  <si>
    <t>390</t>
  </si>
  <si>
    <t>Перераховано залишок</t>
  </si>
  <si>
    <t xml:space="preserve">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</si>
  <si>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</t>
  </si>
  <si>
    <t>Періодичність: річна</t>
  </si>
  <si>
    <t>Одиниця виміру______грн.коп.</t>
  </si>
  <si>
    <t>700</t>
  </si>
  <si>
    <t>04 "Неперадбачені  активи  і
 зобов"язання"</t>
  </si>
  <si>
    <t>06 "Передані (видані) активи відповідно
 до законодавства"</t>
  </si>
  <si>
    <t>07 "Списані активи та зобов"язання"</t>
  </si>
  <si>
    <t>08 "Бланки документів суворого  
 обліку"</t>
  </si>
  <si>
    <t xml:space="preserve"> на  1 січня  2014 року</t>
  </si>
  <si>
    <r>
      <t>Періодичність</t>
    </r>
    <r>
      <rPr>
        <b/>
        <sz val="11"/>
        <color indexed="8"/>
        <rFont val="Times New Roman"/>
        <family val="1"/>
      </rPr>
      <t>: квартальна,</t>
    </r>
    <r>
      <rPr>
        <b/>
        <u val="single"/>
        <sz val="11"/>
        <color indexed="8"/>
        <rFont val="Times New Roman"/>
        <family val="1"/>
      </rPr>
      <t xml:space="preserve"> річна</t>
    </r>
  </si>
  <si>
    <t>-</t>
  </si>
  <si>
    <r>
      <t xml:space="preserve">Код та назва програмної класифікації видатків державного бюджету_  </t>
    </r>
    <r>
      <rPr>
        <b/>
        <u val="single"/>
        <sz val="12"/>
        <rFont val="Times New Roman"/>
        <family val="1"/>
      </rPr>
      <t xml:space="preserve"> _</t>
    </r>
    <r>
      <rPr>
        <b/>
        <sz val="12"/>
        <rFont val="Times New Roman"/>
        <family val="1"/>
      </rPr>
      <t xml:space="preserve">_________________ </t>
    </r>
  </si>
  <si>
    <r>
      <t xml:space="preserve">про надходження і використання інших надходжень спеціального фонду (форма </t>
    </r>
    <r>
      <rPr>
        <b/>
        <u val="single"/>
        <sz val="14"/>
        <rFont val="Times New Roman"/>
        <family val="1"/>
      </rPr>
      <t>№4-3д,</t>
    </r>
    <r>
      <rPr>
        <b/>
        <sz val="14"/>
        <rFont val="Times New Roman"/>
        <family val="1"/>
      </rPr>
      <t xml:space="preserve"> №4-3м)</t>
    </r>
  </si>
  <si>
    <r>
      <t>Установа___</t>
    </r>
    <r>
      <rPr>
        <b/>
        <u val="single"/>
        <sz val="12"/>
        <rFont val="Times New Roman"/>
        <family val="1"/>
      </rPr>
      <t>Департамент АПР ОДА_</t>
    </r>
    <r>
      <rPr>
        <b/>
        <sz val="12"/>
        <rFont val="Times New Roman"/>
        <family val="1"/>
      </rPr>
      <t>__________________________________________</t>
    </r>
  </si>
  <si>
    <t>Територія    м.   Чернігів____________________________________________________________</t>
  </si>
  <si>
    <r>
      <t>Організаційно_правова форма господарювання_____</t>
    </r>
    <r>
      <rPr>
        <u val="single"/>
        <sz val="12"/>
        <rFont val="Times New Roman"/>
        <family val="1"/>
      </rPr>
      <t>орган державної влади_</t>
    </r>
    <r>
      <rPr>
        <b/>
        <sz val="12"/>
        <rFont val="Times New Roman"/>
        <family val="1"/>
      </rPr>
      <t>____________</t>
    </r>
  </si>
  <si>
    <t>Код та назва програмної класифікації видатківта кредитування держ.бюджету__________________________</t>
  </si>
  <si>
    <r>
      <t xml:space="preserve">  "_____" __</t>
    </r>
    <r>
      <rPr>
        <u val="single"/>
        <sz val="9"/>
        <rFont val="Times New Roman"/>
        <family val="1"/>
      </rPr>
      <t>січня_</t>
    </r>
    <r>
      <rPr>
        <sz val="9"/>
        <rFont val="Times New Roman"/>
        <family val="1"/>
      </rPr>
      <t xml:space="preserve"> 2014 р.</t>
    </r>
  </si>
  <si>
    <t xml:space="preserve">       Л.П. Попова</t>
  </si>
  <si>
    <r>
      <t xml:space="preserve">Код та назва відомчої класифікації видатків та кредитування державного бюджету </t>
    </r>
    <r>
      <rPr>
        <b/>
        <i/>
        <u val="single"/>
        <sz val="10"/>
        <rFont val="Times New Roman"/>
        <family val="1"/>
      </rPr>
      <t>280 МінАПК та продово-</t>
    </r>
  </si>
  <si>
    <t>00733702</t>
  </si>
  <si>
    <t>7410136300</t>
  </si>
  <si>
    <r>
      <t>Установа</t>
    </r>
    <r>
      <rPr>
        <u val="single"/>
        <sz val="12"/>
        <rFont val="Times New Roman"/>
        <family val="1"/>
      </rPr>
      <t xml:space="preserve">__Департамент АПР ОДА____ </t>
    </r>
  </si>
  <si>
    <r>
      <t>Організаційно-правова форма господарювання</t>
    </r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>Орган державної влади</t>
    </r>
  </si>
  <si>
    <r>
      <t>Територія_</t>
    </r>
    <r>
      <rPr>
        <b/>
        <u val="single"/>
        <sz val="12"/>
        <rFont val="Times New Roman"/>
        <family val="1"/>
      </rPr>
      <t>м. Чернігів</t>
    </r>
    <r>
      <rPr>
        <sz val="12"/>
        <rFont val="Times New Roman"/>
        <family val="1"/>
      </rPr>
      <t>______________________________</t>
    </r>
    <r>
      <rPr>
        <u val="single"/>
        <sz val="12"/>
        <rFont val="Times New Roman"/>
        <family val="1"/>
      </rPr>
      <t xml:space="preserve">             </t>
    </r>
  </si>
  <si>
    <r>
      <t>Установа _</t>
    </r>
    <r>
      <rPr>
        <b/>
        <u val="single"/>
        <sz val="11"/>
        <rFont val="Times New Roman"/>
        <family val="1"/>
      </rPr>
      <t>Департкмент АПР ОДА_</t>
    </r>
    <r>
      <rPr>
        <b/>
        <sz val="11"/>
        <rFont val="Times New Roman"/>
        <family val="1"/>
      </rPr>
      <t>_____</t>
    </r>
  </si>
  <si>
    <t xml:space="preserve">  за ЄДРПОУ      00733702</t>
  </si>
  <si>
    <t xml:space="preserve">  за  КОПФГ     410</t>
  </si>
  <si>
    <r>
      <t>Територія ___</t>
    </r>
    <r>
      <rPr>
        <b/>
        <u val="single"/>
        <sz val="11"/>
        <rFont val="Times New Roman"/>
        <family val="1"/>
      </rPr>
      <t>м. Чернігів</t>
    </r>
    <r>
      <rPr>
        <b/>
        <sz val="11"/>
        <rFont val="Times New Roman"/>
        <family val="1"/>
      </rPr>
      <t>______________________________________</t>
    </r>
  </si>
  <si>
    <r>
      <t>Організаційно-правова форма господарювання__</t>
    </r>
    <r>
      <rPr>
        <b/>
        <u val="single"/>
        <sz val="11"/>
        <rFont val="Times New Roman"/>
        <family val="1"/>
      </rPr>
      <t>Орган державної влади_</t>
    </r>
    <r>
      <rPr>
        <b/>
        <sz val="11"/>
        <rFont val="Times New Roman"/>
        <family val="1"/>
      </rPr>
      <t>______</t>
    </r>
  </si>
  <si>
    <r>
      <t>"____" __</t>
    </r>
    <r>
      <rPr>
        <u val="single"/>
        <sz val="10"/>
        <rFont val="Times New Roman"/>
        <family val="1"/>
      </rPr>
      <t>січня</t>
    </r>
    <r>
      <rPr>
        <sz val="10"/>
        <rFont val="Times New Roman"/>
        <family val="1"/>
      </rPr>
      <t>__   2014 p.</t>
    </r>
  </si>
  <si>
    <t>Поточні трансферти органам державного управління інших рівнів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</si>
  <si>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</si>
  <si>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</si>
  <si>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</si>
  <si>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Розахунки за окремими програмами</t>
  </si>
  <si>
    <t>200</t>
  </si>
  <si>
    <t xml:space="preserve">Короткострокові векселі одержані </t>
  </si>
  <si>
    <t>210</t>
  </si>
  <si>
    <t xml:space="preserve">Інші кошти  </t>
  </si>
  <si>
    <t>220</t>
  </si>
  <si>
    <t>230</t>
  </si>
  <si>
    <t>Рахунки в банках</t>
  </si>
  <si>
    <t>240</t>
  </si>
  <si>
    <t xml:space="preserve">  Рахунки загального фонду </t>
  </si>
  <si>
    <t>241</t>
  </si>
  <si>
    <t xml:space="preserve">  Рахунки спеціального фонду </t>
  </si>
  <si>
    <t xml:space="preserve">     кошти,  що отримують  бюджетні  установи  від  підприємств, організацій, 
     фізичних  осіб та  від  інших бюджетних установ  для  виконання цільових  
     заходів,  у  тому   числі   заходів   з   відчуження  для   суспільних   потреб  
     земельних ділянок та розміщення на них інших об'єктів нерухомого майна,  
     що перебувають у приватній власності фізичних або юридичних осіб</t>
  </si>
  <si>
    <t>Фінансовий   результат   за   спеціальним   фондом  (профіцит "+"; дефіцит "-")</t>
  </si>
  <si>
    <t xml:space="preserve">                                   Додаток 2 
до  Порядку складання фінансової та бюджетної  звітності
розпорядниками   та   одержувачами   бюджетних   коштів
(абзац третій підпункту 2.1.1 пункту 2.1)  </t>
  </si>
  <si>
    <t xml:space="preserve">     в тому числі:
     благодійні внески, гранти та дарунки</t>
  </si>
  <si>
    <t xml:space="preserve">     надходження бюджетних установ від реалізації в установленому   
     порядку майна (крім нерухомого майна)</t>
  </si>
  <si>
    <t xml:space="preserve">     плата за оренду майна бюджетних установ</t>
  </si>
  <si>
    <t xml:space="preserve">     надходження бюджетних установ від додаткової (господарської) діяльності</t>
  </si>
  <si>
    <t xml:space="preserve">  Інші надходження спеціального фонду (фінансові казначейські векселі)</t>
  </si>
  <si>
    <t xml:space="preserve">     кошти,  що отримують вищі  та професійно-технічні навчальні заклади від  
     розміщення  на  депозитах тимчасово  вільних   бюджетних  коштів, отри-
     маних  за  надання  платних послуг,  якщо таким закладам законом надано 
     відповідне право</t>
  </si>
  <si>
    <t>Розрахунки за окремими програмами</t>
  </si>
  <si>
    <t>440</t>
  </si>
  <si>
    <t>ІІІ. ДОХОДИ</t>
  </si>
  <si>
    <t xml:space="preserve">Доходи загального фонду </t>
  </si>
  <si>
    <t>450</t>
  </si>
  <si>
    <t xml:space="preserve">Доходи спеціального фонду </t>
  </si>
  <si>
    <t>460</t>
  </si>
  <si>
    <t>Інші видатки</t>
  </si>
  <si>
    <t xml:space="preserve">Показники
</t>
  </si>
  <si>
    <t>Код рядка</t>
  </si>
  <si>
    <t>Залишок 
на кінець
 звітного 
періоду (року)</t>
  </si>
  <si>
    <r>
      <t>Затверджено
на звітний 
період (рік)</t>
    </r>
    <r>
      <rPr>
        <vertAlign val="superscript"/>
        <sz val="11"/>
        <rFont val="Times New Roman"/>
        <family val="1"/>
      </rPr>
      <t xml:space="preserve"> 1</t>
    </r>
  </si>
  <si>
    <t>№ з/п</t>
  </si>
  <si>
    <t>Назва рахунку позабалансового обліку</t>
  </si>
  <si>
    <t>Вибуття</t>
  </si>
  <si>
    <t>сума</t>
  </si>
  <si>
    <t>01</t>
  </si>
  <si>
    <t>02</t>
  </si>
  <si>
    <t>03</t>
  </si>
  <si>
    <t>04</t>
  </si>
  <si>
    <t>05</t>
  </si>
  <si>
    <t>06</t>
  </si>
  <si>
    <t>07</t>
  </si>
  <si>
    <t>10</t>
  </si>
  <si>
    <t>МінАПК та продовольства; 795 Чернігівська ОДА.  (ЗВЕДЕНИЙ)</t>
  </si>
  <si>
    <t>_</t>
  </si>
  <si>
    <t xml:space="preserve">  Головний бухгалтер                               </t>
  </si>
  <si>
    <t xml:space="preserve">                                                                        </t>
  </si>
  <si>
    <t>РОЗШИФРУВАННЯ ПОЗАБАЛАНСОВИХ РАХУНКІВ</t>
  </si>
  <si>
    <r>
      <t>про надходження та використання коштів загального фонду (форма №</t>
    </r>
    <r>
      <rPr>
        <b/>
        <u val="single"/>
        <sz val="14"/>
        <rFont val="Times New Roman"/>
        <family val="1"/>
      </rPr>
      <t>2 д</t>
    </r>
    <r>
      <rPr>
        <b/>
        <sz val="14"/>
        <rFont val="Times New Roman"/>
        <family val="1"/>
      </rPr>
      <t>, №2м)</t>
    </r>
  </si>
  <si>
    <t>Установа__Департамент АПР ОДА_______________________________________________________________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</si>
</sst>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\10"/>
    <numFmt numFmtId="173" formatCode="#,##0\ &quot;к.&quot;;\-#,##0\ &quot;к.&quot;"/>
    <numFmt numFmtId="174" formatCode="#,##0\ &quot;к.&quot;;[Red]\-#,##0\ &quot;к.&quot;"/>
    <numFmt numFmtId="175" formatCode="#,##0.00\ &quot;к.&quot;;\-#,##0.00\ &quot;к.&quot;"/>
    <numFmt numFmtId="176" formatCode="#,##0.00\ &quot;к.&quot;;[Red]\-#,##0.00\ &quot;к.&quot;"/>
    <numFmt numFmtId="177" formatCode="_-* #,##0\ &quot;к.&quot;_-;\-* #,##0\ &quot;к.&quot;_-;_-* &quot;-&quot;\ &quot;к.&quot;_-;_-@_-"/>
    <numFmt numFmtId="178" formatCode="_-* #,##0\ _к_._-;\-* #,##0\ _к_._-;_-* &quot;-&quot;\ _к_._-;_-@_-"/>
    <numFmt numFmtId="179" formatCode="_-* #,##0.00\ &quot;к.&quot;_-;\-* #,##0.00\ &quot;к.&quot;_-;_-* &quot;-&quot;??\ &quot;к.&quot;_-;_-@_-"/>
    <numFmt numFmtId="180" formatCode="_-* #,##0.00\ _к_._-;\-* #,##0.00\ _к_._-;_-* &quot;-&quot;??\ _к_._-;_-@_-"/>
    <numFmt numFmtId="181" formatCode="000000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0.0"/>
    <numFmt numFmtId="192" formatCode="#,##0_ ;\-#,##0\ "/>
    <numFmt numFmtId="193" formatCode="0;\-0;;@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#,##0.00&quot;р.&quot;"/>
  </numFmts>
  <fonts count="43">
    <font>
      <sz val="12"/>
      <name val="Times New Roman"/>
      <family val="0"/>
    </font>
    <font>
      <u val="single"/>
      <sz val="11"/>
      <color indexed="12"/>
      <name val="Times New Roman"/>
      <family val="0"/>
    </font>
    <font>
      <sz val="10"/>
      <name val="Times New Roman"/>
      <family val="0"/>
    </font>
    <font>
      <sz val="10"/>
      <name val="Arial Cyr"/>
      <family val="0"/>
    </font>
    <font>
      <u val="single"/>
      <sz val="11"/>
      <color indexed="36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u val="single"/>
      <sz val="11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4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4"/>
      <name val="Times New Roman"/>
      <family val="1"/>
    </font>
    <font>
      <i/>
      <sz val="11"/>
      <color indexed="8"/>
      <name val="Times New Roman"/>
      <family val="1"/>
    </font>
    <font>
      <b/>
      <sz val="15"/>
      <name val="Times New Roman"/>
      <family val="1"/>
    </font>
    <font>
      <u val="single"/>
      <sz val="11"/>
      <name val="Times New Roman"/>
      <family val="1"/>
    </font>
    <font>
      <vertAlign val="superscript"/>
      <sz val="11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u val="single"/>
      <sz val="10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u val="single"/>
      <sz val="9"/>
      <name val="Times New Roman"/>
      <family val="1"/>
    </font>
    <font>
      <b/>
      <i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2" fillId="0" borderId="0" xfId="20">
      <alignment/>
      <protection/>
    </xf>
    <xf numFmtId="0" fontId="2" fillId="0" borderId="0" xfId="20" applyAlignment="1">
      <alignment horizontal="left" wrapText="1"/>
      <protection/>
    </xf>
    <xf numFmtId="0" fontId="6" fillId="0" borderId="0" xfId="20" applyFont="1">
      <alignment/>
      <protection/>
    </xf>
    <xf numFmtId="0" fontId="7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Font="1" applyAlignment="1">
      <alignment horizontal="justify"/>
      <protection/>
    </xf>
    <xf numFmtId="0" fontId="2" fillId="0" borderId="0" xfId="20" applyAlignment="1" applyProtection="1">
      <alignment horizontal="right"/>
      <protection locked="0"/>
    </xf>
    <xf numFmtId="0" fontId="2" fillId="0" borderId="0" xfId="20" applyProtection="1">
      <alignment/>
      <protection locked="0"/>
    </xf>
    <xf numFmtId="0" fontId="5" fillId="0" borderId="1" xfId="20" applyFont="1" applyBorder="1" applyAlignment="1" applyProtection="1">
      <alignment horizontal="center"/>
      <protection locked="0"/>
    </xf>
    <xf numFmtId="49" fontId="2" fillId="0" borderId="0" xfId="20" applyNumberFormat="1" applyProtection="1">
      <alignment/>
      <protection locked="0"/>
    </xf>
    <xf numFmtId="3" fontId="2" fillId="0" borderId="0" xfId="20" applyNumberFormat="1" applyProtection="1">
      <alignment/>
      <protection locked="0"/>
    </xf>
    <xf numFmtId="3" fontId="2" fillId="0" borderId="0" xfId="20" applyNumberFormat="1" applyAlignment="1" applyProtection="1">
      <alignment horizontal="right"/>
      <protection locked="0"/>
    </xf>
    <xf numFmtId="0" fontId="2" fillId="0" borderId="0" xfId="20" applyBorder="1" applyAlignment="1" applyProtection="1">
      <alignment horizontal="right"/>
      <protection locked="0"/>
    </xf>
    <xf numFmtId="3" fontId="2" fillId="0" borderId="0" xfId="20" applyNumberFormat="1" applyBorder="1" applyAlignment="1" applyProtection="1">
      <alignment horizontal="right"/>
      <protection locked="0"/>
    </xf>
    <xf numFmtId="0" fontId="5" fillId="0" borderId="0" xfId="20" applyFont="1" applyAlignment="1" applyProtection="1">
      <alignment horizontal="center"/>
      <protection locked="0"/>
    </xf>
    <xf numFmtId="3" fontId="5" fillId="0" borderId="0" xfId="20" applyNumberFormat="1" applyFont="1" applyAlignment="1" applyProtection="1">
      <alignment horizontal="center"/>
      <protection locked="0"/>
    </xf>
    <xf numFmtId="0" fontId="5" fillId="0" borderId="0" xfId="20" applyFont="1" applyProtection="1">
      <alignment/>
      <protection locked="0"/>
    </xf>
    <xf numFmtId="0" fontId="6" fillId="0" borderId="0" xfId="20" applyFont="1" applyFill="1" applyAlignment="1" applyProtection="1">
      <alignment horizontal="center"/>
      <protection locked="0"/>
    </xf>
    <xf numFmtId="49" fontId="5" fillId="0" borderId="1" xfId="20" applyNumberFormat="1" applyFont="1" applyBorder="1" applyAlignment="1">
      <alignment horizontal="center"/>
      <protection/>
    </xf>
    <xf numFmtId="0" fontId="10" fillId="0" borderId="1" xfId="20" applyFont="1" applyBorder="1" applyAlignment="1">
      <alignment horizontal="center" vertical="center" wrapText="1"/>
      <protection/>
    </xf>
    <xf numFmtId="0" fontId="10" fillId="0" borderId="1" xfId="20" applyFont="1" applyBorder="1" applyAlignment="1">
      <alignment horizontal="center" vertical="center"/>
      <protection/>
    </xf>
    <xf numFmtId="49" fontId="2" fillId="0" borderId="1" xfId="20" applyNumberFormat="1" applyBorder="1" applyAlignment="1">
      <alignment horizontal="center"/>
      <protection/>
    </xf>
    <xf numFmtId="0" fontId="9" fillId="0" borderId="1" xfId="20" applyFont="1" applyBorder="1">
      <alignment/>
      <protection/>
    </xf>
    <xf numFmtId="0" fontId="2" fillId="0" borderId="0" xfId="20" applyFill="1">
      <alignment/>
      <protection/>
    </xf>
    <xf numFmtId="0" fontId="2" fillId="0" borderId="0" xfId="20" applyFill="1" applyProtection="1">
      <alignment/>
      <protection locked="0"/>
    </xf>
    <xf numFmtId="0" fontId="10" fillId="0" borderId="0" xfId="20" applyFont="1" applyFill="1" applyProtection="1">
      <alignment/>
      <protection locked="0"/>
    </xf>
    <xf numFmtId="0" fontId="12" fillId="0" borderId="2" xfId="20" applyFont="1" applyFill="1" applyBorder="1" applyAlignment="1">
      <alignment horizontal="center"/>
      <protection/>
    </xf>
    <xf numFmtId="0" fontId="12" fillId="0" borderId="3" xfId="20" applyFont="1" applyFill="1" applyBorder="1" applyAlignment="1">
      <alignment horizontal="center"/>
      <protection/>
    </xf>
    <xf numFmtId="0" fontId="12" fillId="0" borderId="0" xfId="20" applyFont="1" applyFill="1" applyBorder="1" applyAlignment="1">
      <alignment horizontal="center"/>
      <protection/>
    </xf>
    <xf numFmtId="0" fontId="8" fillId="0" borderId="1" xfId="20" applyFont="1" applyFill="1" applyBorder="1" applyAlignment="1">
      <alignment horizontal="center"/>
      <protection/>
    </xf>
    <xf numFmtId="0" fontId="2" fillId="0" borderId="0" xfId="20" applyFill="1" applyAlignment="1">
      <alignment vertical="center"/>
      <protection/>
    </xf>
    <xf numFmtId="0" fontId="13" fillId="0" borderId="0" xfId="20" applyFont="1" applyFill="1" applyAlignment="1" applyProtection="1">
      <alignment horizontal="left"/>
      <protection locked="0"/>
    </xf>
    <xf numFmtId="0" fontId="13" fillId="0" borderId="0" xfId="20" applyFont="1" applyFill="1" applyAlignment="1" applyProtection="1">
      <alignment horizontal="center"/>
      <protection locked="0"/>
    </xf>
    <xf numFmtId="0" fontId="13" fillId="0" borderId="0" xfId="20" applyFont="1" applyFill="1" applyProtection="1">
      <alignment/>
      <protection locked="0"/>
    </xf>
    <xf numFmtId="1" fontId="13" fillId="0" borderId="0" xfId="20" applyNumberFormat="1" applyFont="1" applyFill="1" applyAlignment="1" applyProtection="1">
      <alignment horizontal="center"/>
      <protection locked="0"/>
    </xf>
    <xf numFmtId="0" fontId="13" fillId="0" borderId="0" xfId="20" applyFont="1" applyFill="1" applyAlignment="1">
      <alignment horizontal="center"/>
      <protection/>
    </xf>
    <xf numFmtId="0" fontId="13" fillId="0" borderId="0" xfId="20" applyFont="1" applyFill="1">
      <alignment/>
      <protection/>
    </xf>
    <xf numFmtId="1" fontId="13" fillId="0" borderId="0" xfId="20" applyNumberFormat="1" applyFont="1" applyFill="1" applyAlignment="1">
      <alignment horizontal="center"/>
      <protection/>
    </xf>
    <xf numFmtId="0" fontId="2" fillId="0" borderId="0" xfId="20" applyFill="1" applyAlignment="1">
      <alignment horizontal="center"/>
      <protection/>
    </xf>
    <xf numFmtId="0" fontId="0" fillId="0" borderId="0" xfId="18" applyFont="1">
      <alignment/>
      <protection/>
    </xf>
    <xf numFmtId="0" fontId="2" fillId="0" borderId="0" xfId="18" applyFont="1">
      <alignment/>
      <protection/>
    </xf>
    <xf numFmtId="0" fontId="2" fillId="0" borderId="0" xfId="20" applyFont="1">
      <alignment/>
      <protection/>
    </xf>
    <xf numFmtId="0" fontId="5" fillId="0" borderId="0" xfId="20" applyFont="1" applyFill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7" fillId="0" borderId="0" xfId="20" applyFont="1" applyFill="1" applyBorder="1" applyProtection="1">
      <alignment/>
      <protection locked="0"/>
    </xf>
    <xf numFmtId="0" fontId="2" fillId="2" borderId="0" xfId="20" applyFill="1" applyProtection="1">
      <alignment/>
      <protection locked="0"/>
    </xf>
    <xf numFmtId="0" fontId="0" fillId="0" borderId="0" xfId="0" applyBorder="1" applyAlignment="1">
      <alignment/>
    </xf>
    <xf numFmtId="0" fontId="11" fillId="0" borderId="0" xfId="20" applyFont="1" applyFill="1" applyAlignment="1">
      <alignment horizontal="center"/>
      <protection/>
    </xf>
    <xf numFmtId="0" fontId="11" fillId="0" borderId="0" xfId="0" applyFont="1" applyAlignment="1">
      <alignment horizontal="center"/>
    </xf>
    <xf numFmtId="0" fontId="2" fillId="0" borderId="0" xfId="20" applyFont="1" applyFill="1" applyAlignment="1" applyProtection="1">
      <alignment horizontal="left"/>
      <protection locked="0"/>
    </xf>
    <xf numFmtId="0" fontId="2" fillId="0" borderId="0" xfId="20" applyFont="1" applyFill="1" applyAlignment="1" applyProtection="1">
      <alignment horizontal="left"/>
      <protection locked="0"/>
    </xf>
    <xf numFmtId="49" fontId="2" fillId="0" borderId="1" xfId="20" applyNumberFormat="1" applyFont="1" applyBorder="1" applyAlignment="1">
      <alignment horizontal="center"/>
      <protection/>
    </xf>
    <xf numFmtId="0" fontId="2" fillId="0" borderId="0" xfId="20" applyFill="1" applyAlignment="1" applyProtection="1">
      <alignment horizontal="left"/>
      <protection locked="0"/>
    </xf>
    <xf numFmtId="0" fontId="13" fillId="0" borderId="4" xfId="20" applyFont="1" applyFill="1" applyBorder="1" applyAlignment="1" applyProtection="1">
      <alignment horizontal="left"/>
      <protection locked="0"/>
    </xf>
    <xf numFmtId="0" fontId="10" fillId="0" borderId="5" xfId="20" applyFont="1" applyBorder="1" applyAlignment="1">
      <alignment horizontal="center" vertical="center" wrapText="1"/>
      <protection/>
    </xf>
    <xf numFmtId="0" fontId="6" fillId="2" borderId="0" xfId="20" applyFont="1" applyFill="1" applyAlignment="1" applyProtection="1">
      <alignment horizontal="left"/>
      <protection locked="0"/>
    </xf>
    <xf numFmtId="0" fontId="2" fillId="0" borderId="0" xfId="20" applyFont="1" applyFill="1">
      <alignment/>
      <protection/>
    </xf>
    <xf numFmtId="0" fontId="10" fillId="0" borderId="2" xfId="20" applyFont="1" applyFill="1" applyBorder="1" applyAlignment="1">
      <alignment horizontal="center"/>
      <protection/>
    </xf>
    <xf numFmtId="0" fontId="10" fillId="0" borderId="3" xfId="20" applyFont="1" applyFill="1" applyBorder="1" applyAlignment="1">
      <alignment horizontal="center"/>
      <protection/>
    </xf>
    <xf numFmtId="0" fontId="12" fillId="0" borderId="0" xfId="0" applyFont="1" applyAlignment="1">
      <alignment vertical="top" wrapText="1"/>
    </xf>
    <xf numFmtId="0" fontId="13" fillId="0" borderId="0" xfId="20" applyFont="1" applyFill="1" applyBorder="1" applyAlignment="1" applyProtection="1">
      <alignment horizontal="left"/>
      <protection locked="0"/>
    </xf>
    <xf numFmtId="0" fontId="13" fillId="0" borderId="0" xfId="20" applyFont="1" applyFill="1" applyAlignment="1" applyProtection="1">
      <alignment horizontal="left"/>
      <protection locked="0"/>
    </xf>
    <xf numFmtId="0" fontId="2" fillId="0" borderId="4" xfId="18" applyFont="1" applyBorder="1">
      <alignment/>
      <protection/>
    </xf>
    <xf numFmtId="0" fontId="0" fillId="0" borderId="0" xfId="0" applyBorder="1" applyAlignment="1">
      <alignment/>
    </xf>
    <xf numFmtId="0" fontId="2" fillId="0" borderId="0" xfId="20" applyFont="1" applyBorder="1" applyAlignment="1">
      <alignment horizontal="center"/>
      <protection/>
    </xf>
    <xf numFmtId="0" fontId="2" fillId="0" borderId="0" xfId="20" applyFont="1">
      <alignment/>
      <protection/>
    </xf>
    <xf numFmtId="0" fontId="6" fillId="0" borderId="0" xfId="20" applyFont="1" applyFill="1" applyAlignment="1" applyProtection="1">
      <alignment horizontal="left"/>
      <protection locked="0"/>
    </xf>
    <xf numFmtId="1" fontId="5" fillId="0" borderId="0" xfId="20" applyNumberFormat="1" applyFont="1" applyFill="1" applyBorder="1" applyAlignment="1">
      <alignment horizontal="center"/>
      <protection/>
    </xf>
    <xf numFmtId="49" fontId="2" fillId="0" borderId="0" xfId="20" applyNumberFormat="1" applyFont="1" applyFill="1" applyBorder="1" applyAlignment="1">
      <alignment horizontal="center"/>
      <protection/>
    </xf>
    <xf numFmtId="4" fontId="10" fillId="0" borderId="0" xfId="20" applyNumberFormat="1" applyFont="1" applyFill="1" applyBorder="1" applyAlignment="1" applyProtection="1">
      <alignment horizontal="center"/>
      <protection locked="0"/>
    </xf>
    <xf numFmtId="4" fontId="10" fillId="0" borderId="0" xfId="20" applyNumberFormat="1" applyFont="1" applyFill="1" applyBorder="1" applyProtection="1">
      <alignment/>
      <protection locked="0"/>
    </xf>
    <xf numFmtId="0" fontId="6" fillId="0" borderId="0" xfId="20" applyFont="1" applyFill="1" applyProtection="1">
      <alignment/>
      <protection locked="0"/>
    </xf>
    <xf numFmtId="0" fontId="0" fillId="0" borderId="0" xfId="20" applyFont="1" applyFill="1" applyProtection="1">
      <alignment/>
      <protection locked="0"/>
    </xf>
    <xf numFmtId="0" fontId="0" fillId="0" borderId="0" xfId="20" applyFont="1" applyFill="1">
      <alignment/>
      <protection/>
    </xf>
    <xf numFmtId="0" fontId="0" fillId="0" borderId="0" xfId="20" applyFont="1">
      <alignment/>
      <protection/>
    </xf>
    <xf numFmtId="0" fontId="2" fillId="0" borderId="0" xfId="20" applyFont="1" applyBorder="1">
      <alignment/>
      <protection/>
    </xf>
    <xf numFmtId="0" fontId="26" fillId="0" borderId="0" xfId="20" applyFont="1">
      <alignment/>
      <protection/>
    </xf>
    <xf numFmtId="0" fontId="10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13" fillId="0" borderId="0" xfId="18" applyFont="1" applyAlignment="1">
      <alignment horizontal="center" vertical="top"/>
      <protection/>
    </xf>
    <xf numFmtId="0" fontId="2" fillId="0" borderId="0" xfId="18" applyFont="1" applyAlignment="1">
      <alignment vertical="top"/>
      <protection/>
    </xf>
    <xf numFmtId="0" fontId="2" fillId="0" borderId="4" xfId="18" applyFont="1" applyBorder="1" applyAlignment="1">
      <alignment vertical="top"/>
      <protection/>
    </xf>
    <xf numFmtId="0" fontId="2" fillId="0" borderId="0" xfId="20" applyFill="1" applyBorder="1" applyAlignment="1" applyProtection="1">
      <alignment horizontal="center"/>
      <protection locked="0"/>
    </xf>
    <xf numFmtId="0" fontId="10" fillId="0" borderId="6" xfId="20" applyFont="1" applyFill="1" applyBorder="1" applyAlignment="1">
      <alignment horizontal="center"/>
      <protection/>
    </xf>
    <xf numFmtId="0" fontId="6" fillId="0" borderId="0" xfId="20" applyFont="1" applyFill="1" applyAlignment="1" applyProtection="1">
      <alignment vertical="center"/>
      <protection locked="0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0" xfId="20" applyFont="1" applyFill="1" applyAlignment="1" applyProtection="1">
      <alignment horizontal="left" vertical="center"/>
      <protection locked="0"/>
    </xf>
    <xf numFmtId="49" fontId="6" fillId="0" borderId="1" xfId="0" applyNumberFormat="1" applyFont="1" applyBorder="1" applyAlignment="1">
      <alignment horizontal="center" vertical="center"/>
    </xf>
    <xf numFmtId="0" fontId="0" fillId="0" borderId="0" xfId="20" applyFont="1" applyFill="1" applyAlignment="1" applyProtection="1">
      <alignment vertical="center"/>
      <protection locked="0"/>
    </xf>
    <xf numFmtId="0" fontId="0" fillId="0" borderId="0" xfId="20" applyFont="1" applyFill="1" applyAlignment="1">
      <alignment vertical="center"/>
      <protection/>
    </xf>
    <xf numFmtId="0" fontId="0" fillId="2" borderId="0" xfId="20" applyFont="1" applyFill="1" applyProtection="1">
      <alignment/>
      <protection locked="0"/>
    </xf>
    <xf numFmtId="0" fontId="0" fillId="0" borderId="0" xfId="20" applyFont="1" applyFill="1" applyAlignment="1" applyProtection="1">
      <alignment/>
      <protection locked="0"/>
    </xf>
    <xf numFmtId="49" fontId="6" fillId="2" borderId="0" xfId="20" applyNumberFormat="1" applyFont="1" applyFill="1" applyBorder="1" applyProtection="1">
      <alignment/>
      <protection locked="0"/>
    </xf>
    <xf numFmtId="0" fontId="13" fillId="0" borderId="6" xfId="18" applyFont="1" applyBorder="1" applyAlignment="1">
      <alignment horizontal="center"/>
      <protection/>
    </xf>
    <xf numFmtId="49" fontId="9" fillId="0" borderId="1" xfId="20" applyNumberFormat="1" applyFont="1" applyFill="1" applyBorder="1" applyAlignment="1">
      <alignment horizontal="center" vertical="center"/>
      <protection/>
    </xf>
    <xf numFmtId="2" fontId="0" fillId="0" borderId="1" xfId="20" applyNumberFormat="1" applyFont="1" applyFill="1" applyBorder="1" applyAlignment="1" applyProtection="1">
      <alignment horizontal="right" vertical="center"/>
      <protection locked="0"/>
    </xf>
    <xf numFmtId="49" fontId="5" fillId="0" borderId="2" xfId="20" applyNumberFormat="1" applyFont="1" applyBorder="1" applyAlignment="1" applyProtection="1">
      <alignment horizontal="center" vertical="center"/>
      <protection/>
    </xf>
    <xf numFmtId="49" fontId="5" fillId="0" borderId="5" xfId="20" applyNumberFormat="1" applyFont="1" applyBorder="1" applyAlignment="1" applyProtection="1">
      <alignment horizontal="center" vertical="center"/>
      <protection/>
    </xf>
    <xf numFmtId="0" fontId="5" fillId="0" borderId="1" xfId="20" applyFont="1" applyBorder="1" applyAlignment="1" applyProtection="1">
      <alignment horizontal="center" vertical="center"/>
      <protection/>
    </xf>
    <xf numFmtId="3" fontId="2" fillId="0" borderId="1" xfId="20" applyNumberFormat="1" applyBorder="1" applyAlignment="1" applyProtection="1">
      <alignment vertical="center"/>
      <protection locked="0"/>
    </xf>
    <xf numFmtId="49" fontId="5" fillId="0" borderId="1" xfId="20" applyNumberFormat="1" applyFont="1" applyBorder="1" applyAlignment="1" applyProtection="1">
      <alignment horizontal="center" vertical="center"/>
      <protection/>
    </xf>
    <xf numFmtId="49" fontId="8" fillId="0" borderId="1" xfId="20" applyNumberFormat="1" applyFont="1" applyBorder="1" applyAlignment="1" applyProtection="1">
      <alignment horizontal="center" vertical="center"/>
      <protection/>
    </xf>
    <xf numFmtId="49" fontId="8" fillId="0" borderId="2" xfId="20" applyNumberFormat="1" applyFont="1" applyBorder="1" applyAlignment="1" applyProtection="1">
      <alignment horizontal="center" vertical="center"/>
      <protection/>
    </xf>
    <xf numFmtId="49" fontId="8" fillId="0" borderId="7" xfId="20" applyNumberFormat="1" applyFont="1" applyBorder="1" applyAlignment="1" applyProtection="1">
      <alignment horizontal="center" vertical="center"/>
      <protection/>
    </xf>
    <xf numFmtId="0" fontId="5" fillId="2" borderId="0" xfId="20" applyFont="1" applyFill="1" applyBorder="1" applyAlignment="1" applyProtection="1">
      <alignment horizontal="center" vertical="center"/>
      <protection/>
    </xf>
    <xf numFmtId="49" fontId="5" fillId="2" borderId="0" xfId="20" applyNumberFormat="1" applyFont="1" applyFill="1" applyBorder="1" applyAlignment="1" applyProtection="1">
      <alignment horizontal="center" vertical="center"/>
      <protection/>
    </xf>
    <xf numFmtId="4" fontId="5" fillId="2" borderId="0" xfId="20" applyNumberFormat="1" applyFont="1" applyFill="1" applyBorder="1" applyAlignment="1" applyProtection="1">
      <alignment vertical="center"/>
      <protection/>
    </xf>
    <xf numFmtId="0" fontId="2" fillId="0" borderId="0" xfId="20" applyAlignment="1" applyProtection="1">
      <alignment vertical="center"/>
      <protection/>
    </xf>
    <xf numFmtId="49" fontId="2" fillId="0" borderId="0" xfId="20" applyNumberFormat="1" applyAlignment="1" applyProtection="1">
      <alignment vertical="center"/>
      <protection/>
    </xf>
    <xf numFmtId="3" fontId="2" fillId="0" borderId="0" xfId="20" applyNumberFormat="1" applyAlignment="1" applyProtection="1">
      <alignment vertical="center"/>
      <protection/>
    </xf>
    <xf numFmtId="0" fontId="2" fillId="0" borderId="2" xfId="20" applyBorder="1" applyAlignment="1" applyProtection="1">
      <alignment horizontal="right" vertical="center"/>
      <protection/>
    </xf>
    <xf numFmtId="49" fontId="2" fillId="0" borderId="6" xfId="20" applyNumberFormat="1" applyBorder="1" applyAlignment="1" applyProtection="1">
      <alignment horizontal="center" vertical="center"/>
      <protection/>
    </xf>
    <xf numFmtId="3" fontId="2" fillId="0" borderId="2" xfId="20" applyNumberFormat="1" applyBorder="1" applyAlignment="1" applyProtection="1">
      <alignment horizontal="center" vertical="center"/>
      <protection/>
    </xf>
    <xf numFmtId="0" fontId="2" fillId="0" borderId="8" xfId="20" applyFont="1" applyBorder="1" applyAlignment="1" applyProtection="1">
      <alignment horizontal="center" vertical="center"/>
      <protection locked="0"/>
    </xf>
    <xf numFmtId="0" fontId="5" fillId="0" borderId="5" xfId="20" applyFont="1" applyBorder="1" applyAlignment="1" applyProtection="1">
      <alignment horizontal="center" vertical="center"/>
      <protection/>
    </xf>
    <xf numFmtId="49" fontId="2" fillId="0" borderId="4" xfId="20" applyNumberFormat="1" applyFont="1" applyBorder="1" applyAlignment="1" applyProtection="1">
      <alignment horizontal="center" vertical="center"/>
      <protection/>
    </xf>
    <xf numFmtId="0" fontId="2" fillId="0" borderId="5" xfId="20" applyFont="1" applyBorder="1" applyAlignment="1" applyProtection="1">
      <alignment horizontal="center" vertical="center"/>
      <protection locked="0"/>
    </xf>
    <xf numFmtId="0" fontId="2" fillId="0" borderId="7" xfId="20" applyFont="1" applyBorder="1" applyAlignment="1" applyProtection="1">
      <alignment horizontal="center" vertical="center" wrapText="1"/>
      <protection locked="0"/>
    </xf>
    <xf numFmtId="0" fontId="5" fillId="0" borderId="3" xfId="20" applyFont="1" applyBorder="1" applyAlignment="1" applyProtection="1">
      <alignment horizontal="center" vertical="center"/>
      <protection/>
    </xf>
    <xf numFmtId="49" fontId="5" fillId="0" borderId="3" xfId="20" applyNumberFormat="1" applyFont="1" applyBorder="1" applyAlignment="1" applyProtection="1">
      <alignment horizontal="center" vertical="center"/>
      <protection/>
    </xf>
    <xf numFmtId="3" fontId="5" fillId="0" borderId="3" xfId="20" applyNumberFormat="1" applyFont="1" applyBorder="1" applyAlignment="1" applyProtection="1">
      <alignment horizontal="center" vertical="center"/>
      <protection/>
    </xf>
    <xf numFmtId="2" fontId="0" fillId="0" borderId="1" xfId="20" applyNumberFormat="1" applyFont="1" applyBorder="1" applyAlignment="1" applyProtection="1">
      <alignment horizontal="right" vertical="center"/>
      <protection locked="0"/>
    </xf>
    <xf numFmtId="4" fontId="0" fillId="0" borderId="1" xfId="20" applyNumberFormat="1" applyFont="1" applyBorder="1" applyAlignment="1" applyProtection="1">
      <alignment horizontal="right" vertical="center"/>
      <protection locked="0"/>
    </xf>
    <xf numFmtId="4" fontId="0" fillId="0" borderId="1" xfId="20" applyNumberFormat="1" applyFont="1" applyBorder="1" applyAlignment="1" applyProtection="1">
      <alignment horizontal="right" vertical="center"/>
      <protection locked="0"/>
    </xf>
    <xf numFmtId="2" fontId="0" fillId="0" borderId="1" xfId="20" applyNumberFormat="1" applyFont="1" applyBorder="1" applyAlignment="1" applyProtection="1">
      <alignment horizontal="right" vertical="center"/>
      <protection locked="0"/>
    </xf>
    <xf numFmtId="2" fontId="0" fillId="0" borderId="1" xfId="20" applyNumberFormat="1" applyFont="1" applyFill="1" applyBorder="1" applyAlignment="1" applyProtection="1">
      <alignment horizontal="right" vertical="center"/>
      <protection locked="0"/>
    </xf>
    <xf numFmtId="0" fontId="2" fillId="0" borderId="0" xfId="20" applyFill="1" applyProtection="1">
      <alignment/>
      <protection/>
    </xf>
    <xf numFmtId="4" fontId="0" fillId="0" borderId="1" xfId="20" applyNumberFormat="1" applyFont="1" applyBorder="1" applyAlignment="1" applyProtection="1">
      <alignment horizontal="right"/>
      <protection locked="0"/>
    </xf>
    <xf numFmtId="0" fontId="6" fillId="0" borderId="0" xfId="20" applyFont="1" applyFill="1" applyAlignment="1" applyProtection="1">
      <alignment horizontal="left" vertical="top" wrapText="1"/>
      <protection locked="0"/>
    </xf>
    <xf numFmtId="49" fontId="6" fillId="3" borderId="0" xfId="20" applyNumberFormat="1" applyFont="1" applyFill="1" applyBorder="1" applyAlignment="1" applyProtection="1">
      <alignment vertical="top"/>
      <protection locked="0"/>
    </xf>
    <xf numFmtId="49" fontId="6" fillId="2" borderId="0" xfId="20" applyNumberFormat="1" applyFont="1" applyFill="1" applyBorder="1" applyAlignment="1" applyProtection="1">
      <alignment vertical="top"/>
      <protection locked="0"/>
    </xf>
    <xf numFmtId="0" fontId="27" fillId="0" borderId="1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1" fontId="10" fillId="0" borderId="1" xfId="20" applyNumberFormat="1" applyFont="1" applyFill="1" applyBorder="1" applyAlignment="1">
      <alignment horizontal="center" vertical="center"/>
      <protection/>
    </xf>
    <xf numFmtId="49" fontId="19" fillId="2" borderId="0" xfId="20" applyNumberFormat="1" applyFont="1" applyFill="1" applyProtection="1">
      <alignment/>
      <protection locked="0"/>
    </xf>
    <xf numFmtId="49" fontId="19" fillId="2" borderId="0" xfId="20" applyNumberFormat="1" applyFont="1" applyFill="1" applyBorder="1" applyAlignment="1" applyProtection="1">
      <alignment vertical="center"/>
      <protection locked="0"/>
    </xf>
    <xf numFmtId="0" fontId="0" fillId="0" borderId="0" xfId="20" applyFont="1" applyFill="1" applyAlignment="1" applyProtection="1">
      <alignment horizontal="left"/>
      <protection locked="0"/>
    </xf>
    <xf numFmtId="4" fontId="0" fillId="2" borderId="5" xfId="2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2" fontId="0" fillId="2" borderId="1" xfId="20" applyNumberFormat="1" applyFont="1" applyFill="1" applyBorder="1" applyAlignment="1" applyProtection="1">
      <alignment horizontal="right" vertical="center"/>
      <protection locked="0"/>
    </xf>
    <xf numFmtId="0" fontId="13" fillId="0" borderId="0" xfId="20" applyFont="1" applyFill="1" applyBorder="1" applyAlignment="1">
      <alignment/>
      <protection/>
    </xf>
    <xf numFmtId="0" fontId="13" fillId="0" borderId="0" xfId="20" applyFont="1" applyFill="1" applyBorder="1" applyAlignment="1">
      <alignment horizontal="center"/>
      <protection/>
    </xf>
    <xf numFmtId="0" fontId="10" fillId="0" borderId="1" xfId="20" applyFont="1" applyBorder="1" applyAlignment="1" applyProtection="1">
      <alignment vertical="center"/>
      <protection/>
    </xf>
    <xf numFmtId="0" fontId="10" fillId="0" borderId="2" xfId="20" applyFont="1" applyBorder="1" applyAlignment="1" applyProtection="1">
      <alignment vertical="center"/>
      <protection/>
    </xf>
    <xf numFmtId="0" fontId="10" fillId="0" borderId="10" xfId="20" applyFont="1" applyBorder="1" applyAlignment="1" applyProtection="1">
      <alignment vertical="center" wrapText="1"/>
      <protection/>
    </xf>
    <xf numFmtId="0" fontId="10" fillId="0" borderId="5" xfId="20" applyFont="1" applyBorder="1" applyAlignment="1" applyProtection="1">
      <alignment vertical="center"/>
      <protection/>
    </xf>
    <xf numFmtId="0" fontId="10" fillId="0" borderId="1" xfId="20" applyFont="1" applyBorder="1" applyAlignment="1" applyProtection="1">
      <alignment vertical="center" wrapText="1"/>
      <protection/>
    </xf>
    <xf numFmtId="0" fontId="10" fillId="0" borderId="2" xfId="20" applyFont="1" applyBorder="1" applyAlignment="1" applyProtection="1">
      <alignment vertical="center" wrapText="1"/>
      <protection/>
    </xf>
    <xf numFmtId="0" fontId="10" fillId="0" borderId="11" xfId="20" applyFont="1" applyBorder="1" applyAlignment="1" applyProtection="1">
      <alignment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6" fillId="0" borderId="1" xfId="20" applyFont="1" applyFill="1" applyBorder="1" applyAlignment="1">
      <alignment horizontal="center" vertical="center"/>
      <protection/>
    </xf>
    <xf numFmtId="0" fontId="24" fillId="0" borderId="5" xfId="0" applyFont="1" applyBorder="1" applyAlignment="1">
      <alignment horizontal="center" vertical="center" wrapText="1"/>
    </xf>
    <xf numFmtId="49" fontId="10" fillId="0" borderId="1" xfId="20" applyNumberFormat="1" applyFont="1" applyFill="1" applyBorder="1" applyAlignment="1">
      <alignment horizontal="center" vertical="center"/>
      <protection/>
    </xf>
    <xf numFmtId="1" fontId="25" fillId="0" borderId="1" xfId="20" applyNumberFormat="1" applyFont="1" applyFill="1" applyBorder="1" applyAlignment="1">
      <alignment horizontal="center" vertical="center"/>
      <protection/>
    </xf>
    <xf numFmtId="1" fontId="9" fillId="0" borderId="1" xfId="20" applyNumberFormat="1" applyFont="1" applyFill="1" applyBorder="1" applyAlignment="1">
      <alignment horizontal="center" vertical="center"/>
      <protection/>
    </xf>
    <xf numFmtId="2" fontId="0" fillId="4" borderId="1" xfId="20" applyNumberFormat="1" applyFont="1" applyFill="1" applyBorder="1" applyAlignment="1">
      <alignment horizontal="right" vertical="center"/>
      <protection/>
    </xf>
    <xf numFmtId="2" fontId="33" fillId="4" borderId="1" xfId="20" applyNumberFormat="1" applyFont="1" applyFill="1" applyBorder="1" applyAlignment="1">
      <alignment horizontal="right" vertical="center"/>
      <protection/>
    </xf>
    <xf numFmtId="4" fontId="0" fillId="4" borderId="1" xfId="20" applyNumberFormat="1" applyFont="1" applyFill="1" applyBorder="1" applyAlignment="1">
      <alignment horizontal="right"/>
      <protection/>
    </xf>
    <xf numFmtId="2" fontId="0" fillId="4" borderId="1" xfId="20" applyNumberFormat="1" applyFont="1" applyFill="1" applyBorder="1" applyAlignment="1" applyProtection="1">
      <alignment horizontal="right" vertical="center"/>
      <protection/>
    </xf>
    <xf numFmtId="2" fontId="0" fillId="2" borderId="1" xfId="20" applyNumberFormat="1" applyFont="1" applyFill="1" applyBorder="1" applyAlignment="1" applyProtection="1">
      <alignment horizontal="right" vertical="center"/>
      <protection locked="0"/>
    </xf>
    <xf numFmtId="2" fontId="0" fillId="4" borderId="1" xfId="20" applyNumberFormat="1" applyFont="1" applyFill="1" applyBorder="1" applyAlignment="1" applyProtection="1">
      <alignment horizontal="right" vertical="center"/>
      <protection/>
    </xf>
    <xf numFmtId="4" fontId="0" fillId="4" borderId="2" xfId="20" applyNumberFormat="1" applyFont="1" applyFill="1" applyBorder="1" applyAlignment="1" applyProtection="1">
      <alignment horizontal="right" vertical="center"/>
      <protection/>
    </xf>
    <xf numFmtId="4" fontId="0" fillId="4" borderId="1" xfId="20" applyNumberFormat="1" applyFont="1" applyFill="1" applyBorder="1" applyAlignment="1" applyProtection="1">
      <alignment horizontal="right" vertical="center"/>
      <protection/>
    </xf>
    <xf numFmtId="49" fontId="5" fillId="5" borderId="1" xfId="20" applyNumberFormat="1" applyFont="1" applyFill="1" applyBorder="1" applyAlignment="1" applyProtection="1">
      <alignment horizontal="center" vertical="center"/>
      <protection/>
    </xf>
    <xf numFmtId="4" fontId="6" fillId="5" borderId="1" xfId="20" applyNumberFormat="1" applyFont="1" applyFill="1" applyBorder="1" applyAlignment="1" applyProtection="1">
      <alignment horizontal="right" vertical="center"/>
      <protection/>
    </xf>
    <xf numFmtId="49" fontId="5" fillId="5" borderId="12" xfId="20" applyNumberFormat="1" applyFont="1" applyFill="1" applyBorder="1" applyAlignment="1" applyProtection="1">
      <alignment horizontal="center" vertical="center"/>
      <protection/>
    </xf>
    <xf numFmtId="3" fontId="6" fillId="5" borderId="12" xfId="20" applyNumberFormat="1" applyFont="1" applyFill="1" applyBorder="1" applyAlignment="1" applyProtection="1">
      <alignment vertical="center"/>
      <protection/>
    </xf>
    <xf numFmtId="3" fontId="6" fillId="5" borderId="9" xfId="20" applyNumberFormat="1" applyFont="1" applyFill="1" applyBorder="1" applyAlignment="1" applyProtection="1">
      <alignment vertical="center"/>
      <protection/>
    </xf>
    <xf numFmtId="0" fontId="5" fillId="5" borderId="12" xfId="20" applyFont="1" applyFill="1" applyBorder="1" applyAlignment="1" applyProtection="1">
      <alignment horizontal="center" vertical="center"/>
      <protection locked="0"/>
    </xf>
    <xf numFmtId="3" fontId="6" fillId="5" borderId="12" xfId="20" applyNumberFormat="1" applyFont="1" applyFill="1" applyBorder="1" applyAlignment="1" applyProtection="1">
      <alignment vertical="center"/>
      <protection locked="0"/>
    </xf>
    <xf numFmtId="3" fontId="6" fillId="5" borderId="9" xfId="20" applyNumberFormat="1" applyFont="1" applyFill="1" applyBorder="1" applyAlignment="1" applyProtection="1">
      <alignment vertical="center"/>
      <protection locked="0"/>
    </xf>
    <xf numFmtId="0" fontId="2" fillId="5" borderId="12" xfId="20" applyFill="1" applyBorder="1" applyAlignment="1" applyProtection="1">
      <alignment horizontal="center" vertical="center"/>
      <protection locked="0"/>
    </xf>
    <xf numFmtId="0" fontId="2" fillId="5" borderId="12" xfId="20" applyFill="1" applyBorder="1" applyAlignment="1" applyProtection="1">
      <alignment vertical="center"/>
      <protection locked="0"/>
    </xf>
    <xf numFmtId="0" fontId="6" fillId="5" borderId="1" xfId="20" applyFont="1" applyFill="1" applyBorder="1" applyAlignment="1" applyProtection="1">
      <alignment horizontal="center" vertical="center"/>
      <protection/>
    </xf>
    <xf numFmtId="0" fontId="6" fillId="5" borderId="10" xfId="20" applyFont="1" applyFill="1" applyBorder="1" applyAlignment="1" applyProtection="1">
      <alignment horizontal="center" vertical="center"/>
      <protection/>
    </xf>
    <xf numFmtId="0" fontId="6" fillId="5" borderId="10" xfId="20" applyFont="1" applyFill="1" applyBorder="1" applyAlignment="1" applyProtection="1">
      <alignment horizontal="center" vertical="center"/>
      <protection locked="0"/>
    </xf>
    <xf numFmtId="3" fontId="5" fillId="5" borderId="12" xfId="20" applyNumberFormat="1" applyFont="1" applyFill="1" applyBorder="1" applyAlignment="1" applyProtection="1">
      <alignment horizontal="center" vertical="center"/>
      <protection/>
    </xf>
    <xf numFmtId="49" fontId="6" fillId="5" borderId="1" xfId="20" applyNumberFormat="1" applyFont="1" applyFill="1" applyBorder="1" applyAlignment="1" applyProtection="1">
      <alignment horizontal="center" vertical="center"/>
      <protection/>
    </xf>
    <xf numFmtId="2" fontId="6" fillId="5" borderId="12" xfId="20" applyNumberFormat="1" applyFont="1" applyFill="1" applyBorder="1" applyAlignment="1" applyProtection="1">
      <alignment vertical="center"/>
      <protection/>
    </xf>
    <xf numFmtId="2" fontId="0" fillId="4" borderId="1" xfId="20" applyNumberFormat="1" applyFont="1" applyFill="1" applyBorder="1" applyAlignment="1" applyProtection="1">
      <alignment horizontal="right" vertical="center"/>
      <protection/>
    </xf>
    <xf numFmtId="0" fontId="6" fillId="4" borderId="10" xfId="20" applyFont="1" applyFill="1" applyBorder="1" applyAlignment="1" applyProtection="1">
      <alignment horizontal="center" vertical="center"/>
      <protection/>
    </xf>
    <xf numFmtId="49" fontId="2" fillId="4" borderId="1" xfId="20" applyNumberFormat="1" applyFill="1" applyBorder="1" applyAlignment="1" applyProtection="1">
      <alignment horizontal="center" vertical="center"/>
      <protection/>
    </xf>
    <xf numFmtId="2" fontId="0" fillId="4" borderId="12" xfId="20" applyNumberFormat="1" applyFont="1" applyFill="1" applyBorder="1" applyAlignment="1" applyProtection="1">
      <alignment vertical="center"/>
      <protection/>
    </xf>
    <xf numFmtId="2" fontId="0" fillId="4" borderId="5" xfId="20" applyNumberFormat="1" applyFont="1" applyFill="1" applyBorder="1" applyAlignment="1" applyProtection="1">
      <alignment horizontal="right" vertical="center"/>
      <protection/>
    </xf>
    <xf numFmtId="2" fontId="0" fillId="0" borderId="0" xfId="20" applyNumberFormat="1" applyFont="1" applyFill="1" applyBorder="1">
      <alignment/>
      <protection/>
    </xf>
    <xf numFmtId="0" fontId="0" fillId="0" borderId="0" xfId="20" applyFont="1" applyProtection="1">
      <alignment/>
      <protection locked="0"/>
    </xf>
    <xf numFmtId="0" fontId="0" fillId="0" borderId="0" xfId="20" applyFont="1" applyAlignment="1" applyProtection="1">
      <alignment wrapText="1"/>
      <protection locked="0"/>
    </xf>
    <xf numFmtId="0" fontId="2" fillId="0" borderId="0" xfId="20" applyAlignment="1" applyProtection="1">
      <alignment wrapText="1"/>
      <protection locked="0"/>
    </xf>
    <xf numFmtId="0" fontId="1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 wrapText="1"/>
    </xf>
    <xf numFmtId="0" fontId="36" fillId="0" borderId="5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4" fillId="0" borderId="5" xfId="0" applyFont="1" applyBorder="1" applyAlignment="1">
      <alignment vertical="center" wrapText="1"/>
    </xf>
    <xf numFmtId="0" fontId="36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34" fillId="0" borderId="1" xfId="20" applyFont="1" applyFill="1" applyBorder="1" applyAlignment="1">
      <alignment vertical="center" wrapText="1"/>
      <protection/>
    </xf>
    <xf numFmtId="0" fontId="0" fillId="0" borderId="1" xfId="20" applyFont="1" applyFill="1" applyBorder="1" applyAlignment="1">
      <alignment vertical="center" wrapText="1"/>
      <protection/>
    </xf>
    <xf numFmtId="0" fontId="6" fillId="0" borderId="5" xfId="20" applyFont="1" applyFill="1" applyBorder="1" applyAlignment="1">
      <alignment vertical="center" wrapText="1"/>
      <protection/>
    </xf>
    <xf numFmtId="0" fontId="34" fillId="0" borderId="5" xfId="20" applyFont="1" applyFill="1" applyBorder="1" applyAlignment="1">
      <alignment vertical="center" wrapText="1"/>
      <protection/>
    </xf>
    <xf numFmtId="0" fontId="6" fillId="0" borderId="1" xfId="20" applyFont="1" applyFill="1" applyBorder="1" applyAlignment="1">
      <alignment vertical="center"/>
      <protection/>
    </xf>
    <xf numFmtId="0" fontId="36" fillId="0" borderId="2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36" fillId="0" borderId="3" xfId="0" applyFont="1" applyBorder="1" applyAlignment="1">
      <alignment vertical="center" wrapText="1"/>
    </xf>
    <xf numFmtId="0" fontId="34" fillId="0" borderId="1" xfId="20" applyFont="1" applyFill="1" applyBorder="1" applyAlignment="1">
      <alignment horizontal="left" vertical="center"/>
      <protection/>
    </xf>
    <xf numFmtId="0" fontId="0" fillId="0" borderId="1" xfId="20" applyFont="1" applyFill="1" applyBorder="1" applyAlignment="1">
      <alignment horizontal="left" vertical="center"/>
      <protection/>
    </xf>
    <xf numFmtId="0" fontId="0" fillId="0" borderId="1" xfId="20" applyFont="1" applyFill="1" applyBorder="1" applyAlignment="1">
      <alignment vertical="center"/>
      <protection/>
    </xf>
    <xf numFmtId="2" fontId="33" fillId="4" borderId="1" xfId="20" applyNumberFormat="1" applyFont="1" applyFill="1" applyBorder="1" applyAlignment="1" applyProtection="1">
      <alignment horizontal="right" vertical="center"/>
      <protection/>
    </xf>
    <xf numFmtId="2" fontId="33" fillId="0" borderId="1" xfId="20" applyNumberFormat="1" applyFont="1" applyFill="1" applyBorder="1" applyAlignment="1" applyProtection="1">
      <alignment horizontal="right" vertical="center"/>
      <protection locked="0"/>
    </xf>
    <xf numFmtId="2" fontId="33" fillId="2" borderId="1" xfId="20" applyNumberFormat="1" applyFont="1" applyFill="1" applyBorder="1" applyAlignment="1" applyProtection="1">
      <alignment horizontal="right" vertical="center"/>
      <protection locked="0"/>
    </xf>
    <xf numFmtId="2" fontId="10" fillId="0" borderId="1" xfId="20" applyNumberFormat="1" applyFont="1" applyFill="1" applyBorder="1" applyAlignment="1" applyProtection="1">
      <alignment horizontal="center" vertical="center"/>
      <protection locked="0"/>
    </xf>
    <xf numFmtId="0" fontId="27" fillId="0" borderId="8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49" fontId="25" fillId="0" borderId="1" xfId="20" applyNumberFormat="1" applyFont="1" applyFill="1" applyBorder="1" applyAlignment="1">
      <alignment horizontal="center" vertical="center"/>
      <protection/>
    </xf>
    <xf numFmtId="0" fontId="0" fillId="0" borderId="3" xfId="20" applyFont="1" applyFill="1" applyBorder="1" applyAlignment="1">
      <alignment horizontal="center"/>
      <protection/>
    </xf>
    <xf numFmtId="0" fontId="21" fillId="0" borderId="1" xfId="0" applyFont="1" applyBorder="1" applyAlignment="1">
      <alignment horizontal="center" vertical="top" wrapText="1"/>
    </xf>
    <xf numFmtId="0" fontId="0" fillId="0" borderId="0" xfId="20" applyFont="1" applyFill="1" applyBorder="1" applyAlignment="1">
      <alignment horizontal="center"/>
      <protection/>
    </xf>
    <xf numFmtId="0" fontId="0" fillId="0" borderId="0" xfId="20" applyFont="1" applyFill="1" applyBorder="1" applyAlignment="1">
      <alignment vertical="center"/>
      <protection/>
    </xf>
    <xf numFmtId="1" fontId="10" fillId="0" borderId="0" xfId="20" applyNumberFormat="1" applyFont="1" applyFill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4" fontId="10" fillId="0" borderId="0" xfId="20" applyNumberFormat="1" applyFont="1" applyFill="1" applyBorder="1" applyAlignment="1" applyProtection="1">
      <alignment horizontal="center" vertical="center"/>
      <protection locked="0"/>
    </xf>
    <xf numFmtId="2" fontId="0" fillId="0" borderId="0" xfId="20" applyNumberFormat="1" applyFont="1" applyFill="1" applyBorder="1" applyAlignment="1" applyProtection="1">
      <alignment horizontal="right" vertical="center"/>
      <protection locked="0"/>
    </xf>
    <xf numFmtId="4" fontId="0" fillId="2" borderId="1" xfId="20" applyNumberFormat="1" applyFont="1" applyFill="1" applyBorder="1" applyAlignment="1">
      <alignment horizontal="right" vertical="center"/>
      <protection/>
    </xf>
    <xf numFmtId="2" fontId="0" fillId="0" borderId="1" xfId="20" applyNumberFormat="1" applyFont="1" applyFill="1" applyBorder="1" applyAlignment="1" applyProtection="1">
      <alignment horizontal="center" vertical="center"/>
      <protection locked="0"/>
    </xf>
    <xf numFmtId="4" fontId="0" fillId="0" borderId="1" xfId="20" applyNumberFormat="1" applyFont="1" applyFill="1" applyBorder="1" applyAlignment="1" applyProtection="1">
      <alignment horizontal="center" vertical="center"/>
      <protection locked="0"/>
    </xf>
    <xf numFmtId="0" fontId="6" fillId="0" borderId="2" xfId="20" applyFont="1" applyBorder="1" applyAlignment="1" applyProtection="1">
      <alignment horizontal="center"/>
      <protection locked="0"/>
    </xf>
    <xf numFmtId="0" fontId="0" fillId="0" borderId="2" xfId="20" applyFont="1" applyBorder="1" applyAlignment="1" applyProtection="1">
      <alignment horizontal="center"/>
      <protection locked="0"/>
    </xf>
    <xf numFmtId="0" fontId="0" fillId="0" borderId="8" xfId="20" applyFont="1" applyBorder="1" applyAlignment="1" applyProtection="1">
      <alignment horizontal="center"/>
      <protection locked="0"/>
    </xf>
    <xf numFmtId="0" fontId="0" fillId="0" borderId="5" xfId="20" applyFont="1" applyBorder="1" applyProtection="1">
      <alignment/>
      <protection locked="0"/>
    </xf>
    <xf numFmtId="0" fontId="0" fillId="0" borderId="5" xfId="20" applyFont="1" applyBorder="1" applyAlignment="1" applyProtection="1">
      <alignment horizontal="center" vertical="top"/>
      <protection locked="0"/>
    </xf>
    <xf numFmtId="0" fontId="0" fillId="0" borderId="7" xfId="20" applyFont="1" applyBorder="1" applyAlignment="1" applyProtection="1">
      <alignment horizontal="center" vertical="top" wrapText="1"/>
      <protection locked="0"/>
    </xf>
    <xf numFmtId="49" fontId="6" fillId="3" borderId="0" xfId="20" applyNumberFormat="1" applyFont="1" applyFill="1" applyProtection="1">
      <alignment/>
      <protection locked="0"/>
    </xf>
    <xf numFmtId="49" fontId="0" fillId="0" borderId="1" xfId="20" applyNumberFormat="1" applyFont="1" applyBorder="1" applyAlignment="1" applyProtection="1">
      <alignment horizontal="right" vertical="center"/>
      <protection locked="0"/>
    </xf>
    <xf numFmtId="2" fontId="6" fillId="5" borderId="9" xfId="20" applyNumberFormat="1" applyFont="1" applyFill="1" applyBorder="1" applyAlignment="1" applyProtection="1">
      <alignment vertical="center"/>
      <protection/>
    </xf>
    <xf numFmtId="2" fontId="0" fillId="4" borderId="9" xfId="20" applyNumberFormat="1" applyFont="1" applyFill="1" applyBorder="1" applyAlignment="1" applyProtection="1">
      <alignment vertical="center"/>
      <protection/>
    </xf>
    <xf numFmtId="3" fontId="5" fillId="5" borderId="9" xfId="2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0" xfId="19" applyBorder="1">
      <alignment/>
      <protection/>
    </xf>
    <xf numFmtId="0" fontId="5" fillId="0" borderId="0" xfId="20" applyFont="1" applyFill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 vertical="center"/>
    </xf>
    <xf numFmtId="2" fontId="6" fillId="4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2" fillId="0" borderId="13" xfId="20" applyFont="1" applyFill="1" applyBorder="1" applyAlignment="1">
      <alignment/>
      <protection/>
    </xf>
    <xf numFmtId="49" fontId="2" fillId="0" borderId="0" xfId="19" applyNumberFormat="1" applyFont="1" applyBorder="1" applyAlignment="1">
      <alignment horizontal="center"/>
      <protection/>
    </xf>
    <xf numFmtId="49" fontId="2" fillId="0" borderId="0" xfId="0" applyNumberFormat="1" applyFont="1" applyBorder="1" applyAlignment="1">
      <alignment/>
    </xf>
    <xf numFmtId="0" fontId="2" fillId="0" borderId="13" xfId="20" applyFont="1" applyFill="1" applyBorder="1" applyAlignment="1" applyProtection="1">
      <alignment/>
      <protection locked="0"/>
    </xf>
    <xf numFmtId="0" fontId="22" fillId="0" borderId="1" xfId="21" applyFont="1" applyBorder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21" applyFont="1" applyBorder="1" applyAlignment="1">
      <alignment vertical="center"/>
      <protection/>
    </xf>
    <xf numFmtId="0" fontId="0" fillId="0" borderId="5" xfId="0" applyFont="1" applyBorder="1" applyAlignment="1">
      <alignment horizontal="center" vertical="center"/>
    </xf>
    <xf numFmtId="0" fontId="6" fillId="0" borderId="1" xfId="21" applyFont="1" applyBorder="1" applyAlignment="1">
      <alignment vertical="center"/>
      <protection/>
    </xf>
    <xf numFmtId="0" fontId="0" fillId="0" borderId="1" xfId="21" applyFont="1" applyBorder="1" applyAlignment="1">
      <alignment vertical="center" wrapText="1"/>
      <protection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21" applyFont="1" applyBorder="1" applyAlignment="1">
      <alignment wrapText="1"/>
      <protection/>
    </xf>
    <xf numFmtId="0" fontId="0" fillId="0" borderId="1" xfId="21" applyFont="1" applyBorder="1">
      <alignment/>
      <protection/>
    </xf>
    <xf numFmtId="2" fontId="6" fillId="0" borderId="1" xfId="0" applyNumberFormat="1" applyFont="1" applyBorder="1" applyAlignment="1">
      <alignment horizontal="right" vertical="center"/>
    </xf>
    <xf numFmtId="0" fontId="0" fillId="0" borderId="1" xfId="21" applyFont="1" applyBorder="1" applyAlignment="1">
      <alignment vertical="center"/>
      <protection/>
    </xf>
    <xf numFmtId="0" fontId="6" fillId="0" borderId="2" xfId="21" applyFont="1" applyBorder="1" applyAlignment="1">
      <alignment vertical="center"/>
      <protection/>
    </xf>
    <xf numFmtId="49" fontId="6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right" vertical="center"/>
    </xf>
    <xf numFmtId="2" fontId="6" fillId="2" borderId="1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21" applyFont="1" applyBorder="1" applyAlignment="1">
      <alignment horizontal="left" vertical="center"/>
      <protection/>
    </xf>
    <xf numFmtId="0" fontId="0" fillId="0" borderId="1" xfId="0" applyFont="1" applyBorder="1" applyAlignment="1">
      <alignment horizontal="center" vertical="center"/>
    </xf>
    <xf numFmtId="0" fontId="9" fillId="0" borderId="1" xfId="21" applyFont="1" applyBorder="1" applyAlignment="1">
      <alignment horizontal="left" vertical="center" wrapText="1"/>
      <protection/>
    </xf>
    <xf numFmtId="0" fontId="10" fillId="0" borderId="1" xfId="21" applyFont="1" applyBorder="1" applyAlignment="1">
      <alignment horizontal="left" vertical="top" wrapText="1"/>
      <protection/>
    </xf>
    <xf numFmtId="0" fontId="10" fillId="0" borderId="1" xfId="21" applyFont="1" applyBorder="1" applyAlignment="1">
      <alignment horizontal="left" vertical="center" wrapText="1"/>
      <protection/>
    </xf>
    <xf numFmtId="0" fontId="10" fillId="0" borderId="1" xfId="21" applyFont="1" applyBorder="1" applyAlignment="1">
      <alignment horizontal="left" vertical="center"/>
      <protection/>
    </xf>
    <xf numFmtId="0" fontId="9" fillId="0" borderId="1" xfId="21" applyFont="1" applyBorder="1" applyAlignment="1">
      <alignment horizontal="left" vertical="center"/>
      <protection/>
    </xf>
    <xf numFmtId="0" fontId="9" fillId="0" borderId="1" xfId="21" applyFont="1" applyBorder="1" applyAlignment="1">
      <alignment vertical="center" wrapText="1"/>
      <protection/>
    </xf>
    <xf numFmtId="0" fontId="10" fillId="0" borderId="1" xfId="21" applyFont="1" applyBorder="1" applyAlignment="1">
      <alignment vertical="center" wrapText="1"/>
      <protection/>
    </xf>
    <xf numFmtId="0" fontId="9" fillId="0" borderId="1" xfId="21" applyFont="1" applyBorder="1" applyAlignment="1">
      <alignment vertical="center"/>
      <protection/>
    </xf>
    <xf numFmtId="0" fontId="10" fillId="0" borderId="1" xfId="21" applyFont="1" applyBorder="1" applyAlignment="1">
      <alignment wrapText="1"/>
      <protection/>
    </xf>
    <xf numFmtId="0" fontId="10" fillId="0" borderId="1" xfId="21" applyFont="1" applyBorder="1">
      <alignment/>
      <protection/>
    </xf>
    <xf numFmtId="2" fontId="6" fillId="2" borderId="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2" fontId="0" fillId="4" borderId="2" xfId="20" applyNumberFormat="1" applyFont="1" applyFill="1" applyBorder="1" applyAlignment="1" applyProtection="1">
      <alignment horizontal="right" vertical="center"/>
      <protection/>
    </xf>
    <xf numFmtId="0" fontId="10" fillId="0" borderId="14" xfId="0" applyFont="1" applyBorder="1" applyAlignment="1">
      <alignment vertical="center" wrapText="1"/>
    </xf>
    <xf numFmtId="0" fontId="10" fillId="0" borderId="3" xfId="20" applyFont="1" applyBorder="1" applyAlignment="1" applyProtection="1">
      <alignment vertical="center"/>
      <protection/>
    </xf>
    <xf numFmtId="0" fontId="2" fillId="0" borderId="0" xfId="20" applyBorder="1" applyProtection="1">
      <alignment/>
      <protection locked="0"/>
    </xf>
    <xf numFmtId="0" fontId="10" fillId="0" borderId="1" xfId="0" applyFont="1" applyBorder="1" applyAlignment="1">
      <alignment vertical="center" wrapText="1"/>
    </xf>
    <xf numFmtId="0" fontId="33" fillId="0" borderId="10" xfId="0" applyFont="1" applyBorder="1" applyAlignment="1">
      <alignment horizontal="left"/>
    </xf>
    <xf numFmtId="0" fontId="33" fillId="0" borderId="10" xfId="0" applyFont="1" applyBorder="1" applyAlignment="1">
      <alignment horizontal="left" wrapText="1"/>
    </xf>
    <xf numFmtId="0" fontId="33" fillId="0" borderId="1" xfId="0" applyFont="1" applyBorder="1" applyAlignment="1">
      <alignment wrapText="1"/>
    </xf>
    <xf numFmtId="0" fontId="33" fillId="0" borderId="0" xfId="0" applyFont="1" applyAlignment="1">
      <alignment/>
    </xf>
    <xf numFmtId="0" fontId="33" fillId="0" borderId="12" xfId="0" applyFont="1" applyBorder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21" applyFont="1" applyBorder="1" applyAlignment="1">
      <alignment vertical="center" wrapText="1"/>
      <protection/>
    </xf>
    <xf numFmtId="2" fontId="0" fillId="6" borderId="1" xfId="20" applyNumberFormat="1" applyFont="1" applyFill="1" applyBorder="1" applyAlignment="1" applyProtection="1">
      <alignment horizontal="right" vertical="center"/>
      <protection locked="0"/>
    </xf>
    <xf numFmtId="4" fontId="0" fillId="6" borderId="1" xfId="20" applyNumberFormat="1" applyFont="1" applyFill="1" applyBorder="1" applyAlignment="1" applyProtection="1">
      <alignment horizontal="right" vertical="center"/>
      <protection locked="0"/>
    </xf>
    <xf numFmtId="0" fontId="6" fillId="0" borderId="0" xfId="20" applyFont="1" applyProtection="1">
      <alignment/>
      <protection locked="0"/>
    </xf>
    <xf numFmtId="4" fontId="0" fillId="6" borderId="1" xfId="20" applyNumberFormat="1" applyFont="1" applyFill="1" applyBorder="1" applyAlignment="1" applyProtection="1">
      <alignment horizontal="right" vertical="center"/>
      <protection locked="0"/>
    </xf>
    <xf numFmtId="2" fontId="0" fillId="6" borderId="1" xfId="20" applyNumberFormat="1" applyFont="1" applyFill="1" applyBorder="1" applyAlignment="1" applyProtection="1">
      <alignment horizontal="right" vertical="center"/>
      <protection locked="0"/>
    </xf>
    <xf numFmtId="2" fontId="0" fillId="6" borderId="5" xfId="20" applyNumberFormat="1" applyFont="1" applyFill="1" applyBorder="1" applyAlignment="1" applyProtection="1">
      <alignment horizontal="right" vertical="center"/>
      <protection locked="0"/>
    </xf>
    <xf numFmtId="4" fontId="0" fillId="6" borderId="1" xfId="20" applyNumberFormat="1" applyFont="1" applyFill="1" applyBorder="1" applyAlignment="1" applyProtection="1">
      <alignment horizontal="right"/>
      <protection locked="0"/>
    </xf>
    <xf numFmtId="0" fontId="2" fillId="0" borderId="0" xfId="20" applyFont="1" applyAlignment="1" applyProtection="1">
      <alignment vertical="top" wrapText="1"/>
      <protection locked="0"/>
    </xf>
    <xf numFmtId="0" fontId="10" fillId="0" borderId="4" xfId="20" applyFont="1" applyFill="1" applyBorder="1" applyAlignment="1" applyProtection="1">
      <alignment horizontal="center"/>
      <protection locked="0"/>
    </xf>
    <xf numFmtId="0" fontId="2" fillId="0" borderId="1" xfId="20" applyFont="1" applyFill="1" applyBorder="1" applyAlignment="1" applyProtection="1">
      <alignment horizontal="left"/>
      <protection locked="0"/>
    </xf>
    <xf numFmtId="4" fontId="6" fillId="0" borderId="0" xfId="20" applyNumberFormat="1" applyFont="1" applyFill="1" applyBorder="1" applyAlignment="1" applyProtection="1">
      <alignment horizontal="center"/>
      <protection locked="0"/>
    </xf>
    <xf numFmtId="0" fontId="6" fillId="0" borderId="4" xfId="20" applyFont="1" applyFill="1" applyBorder="1" applyAlignment="1" applyProtection="1">
      <alignment horizontal="left"/>
      <protection locked="0"/>
    </xf>
    <xf numFmtId="0" fontId="12" fillId="0" borderId="13" xfId="20" applyFont="1" applyFill="1" applyBorder="1" applyAlignment="1">
      <alignment/>
      <protection/>
    </xf>
    <xf numFmtId="0" fontId="6" fillId="0" borderId="12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49" fontId="2" fillId="0" borderId="1" xfId="20" applyNumberFormat="1" applyFont="1" applyBorder="1" applyAlignment="1">
      <alignment horizontal="left"/>
      <protection/>
    </xf>
    <xf numFmtId="0" fontId="5" fillId="5" borderId="5" xfId="20" applyFont="1" applyFill="1" applyBorder="1" applyAlignment="1" applyProtection="1">
      <alignment horizontal="center" vertical="center"/>
      <protection/>
    </xf>
    <xf numFmtId="49" fontId="5" fillId="5" borderId="2" xfId="20" applyNumberFormat="1" applyFont="1" applyFill="1" applyBorder="1" applyAlignment="1" applyProtection="1">
      <alignment horizontal="center" vertical="center"/>
      <protection/>
    </xf>
    <xf numFmtId="49" fontId="5" fillId="5" borderId="5" xfId="20" applyNumberFormat="1" applyFont="1" applyFill="1" applyBorder="1" applyAlignment="1" applyProtection="1">
      <alignment horizontal="center" vertical="center"/>
      <protection/>
    </xf>
    <xf numFmtId="2" fontId="6" fillId="5" borderId="2" xfId="20" applyNumberFormat="1" applyFont="1" applyFill="1" applyBorder="1" applyAlignment="1" applyProtection="1">
      <alignment horizontal="right" vertical="center"/>
      <protection/>
    </xf>
    <xf numFmtId="2" fontId="6" fillId="5" borderId="5" xfId="20" applyNumberFormat="1" applyFont="1" applyFill="1" applyBorder="1" applyAlignment="1" applyProtection="1">
      <alignment horizontal="right" vertical="center"/>
      <protection/>
    </xf>
    <xf numFmtId="0" fontId="10" fillId="0" borderId="2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/>
      <protection/>
    </xf>
    <xf numFmtId="0" fontId="28" fillId="0" borderId="0" xfId="20" applyFont="1" applyAlignment="1">
      <alignment horizontal="center"/>
      <protection/>
    </xf>
    <xf numFmtId="0" fontId="6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9" fillId="0" borderId="0" xfId="20" applyFont="1" applyAlignment="1">
      <alignment horizontal="left"/>
      <protection/>
    </xf>
    <xf numFmtId="0" fontId="30" fillId="0" borderId="0" xfId="20" applyFont="1" applyAlignment="1">
      <alignment horizontal="center"/>
      <protection/>
    </xf>
    <xf numFmtId="0" fontId="11" fillId="0" borderId="0" xfId="20" applyFont="1" applyAlignment="1">
      <alignment horizontal="center"/>
      <protection/>
    </xf>
    <xf numFmtId="0" fontId="2" fillId="0" borderId="0" xfId="0" applyFont="1" applyAlignment="1">
      <alignment horizontal="left" vertical="top" wrapText="1"/>
    </xf>
    <xf numFmtId="0" fontId="9" fillId="0" borderId="4" xfId="20" applyFont="1" applyBorder="1" applyAlignment="1">
      <alignment horizontal="center"/>
      <protection/>
    </xf>
    <xf numFmtId="0" fontId="2" fillId="0" borderId="0" xfId="20" applyAlignment="1" applyProtection="1">
      <alignment horizontal="right"/>
      <protection locked="0"/>
    </xf>
    <xf numFmtId="2" fontId="0" fillId="6" borderId="2" xfId="20" applyNumberFormat="1" applyFont="1" applyFill="1" applyBorder="1" applyAlignment="1" applyProtection="1">
      <alignment horizontal="right" vertical="center"/>
      <protection locked="0"/>
    </xf>
    <xf numFmtId="2" fontId="0" fillId="6" borderId="5" xfId="20" applyNumberFormat="1" applyFont="1" applyFill="1" applyBorder="1" applyAlignment="1" applyProtection="1">
      <alignment horizontal="right" vertical="center"/>
      <protection locked="0"/>
    </xf>
    <xf numFmtId="0" fontId="10" fillId="0" borderId="2" xfId="20" applyFont="1" applyBorder="1" applyAlignment="1" applyProtection="1">
      <alignment horizontal="left" vertical="center"/>
      <protection/>
    </xf>
    <xf numFmtId="0" fontId="10" fillId="0" borderId="5" xfId="20" applyFont="1" applyBorder="1" applyAlignment="1" applyProtection="1">
      <alignment horizontal="left" vertical="center"/>
      <protection/>
    </xf>
    <xf numFmtId="49" fontId="5" fillId="0" borderId="2" xfId="20" applyNumberFormat="1" applyFont="1" applyBorder="1" applyAlignment="1" applyProtection="1">
      <alignment horizontal="center" vertical="center"/>
      <protection/>
    </xf>
    <xf numFmtId="49" fontId="5" fillId="0" borderId="5" xfId="20" applyNumberFormat="1" applyFont="1" applyBorder="1" applyAlignment="1" applyProtection="1">
      <alignment horizontal="center" vertical="center"/>
      <protection/>
    </xf>
    <xf numFmtId="2" fontId="0" fillId="0" borderId="2" xfId="20" applyNumberFormat="1" applyFont="1" applyBorder="1" applyAlignment="1" applyProtection="1">
      <alignment horizontal="right" vertical="center"/>
      <protection locked="0"/>
    </xf>
    <xf numFmtId="2" fontId="0" fillId="0" borderId="5" xfId="20" applyNumberFormat="1" applyFont="1" applyBorder="1" applyAlignment="1" applyProtection="1">
      <alignment horizontal="right" vertical="center"/>
      <protection locked="0"/>
    </xf>
    <xf numFmtId="0" fontId="0" fillId="0" borderId="5" xfId="0" applyBorder="1" applyAlignment="1">
      <alignment vertical="center"/>
    </xf>
    <xf numFmtId="2" fontId="0" fillId="2" borderId="2" xfId="20" applyNumberFormat="1" applyFont="1" applyFill="1" applyBorder="1" applyAlignment="1" applyProtection="1">
      <alignment horizontal="right" vertical="center"/>
      <protection locked="0"/>
    </xf>
    <xf numFmtId="2" fontId="0" fillId="2" borderId="5" xfId="20" applyNumberFormat="1" applyFont="1" applyFill="1" applyBorder="1" applyAlignment="1" applyProtection="1">
      <alignment horizontal="right" vertical="center"/>
      <protection locked="0"/>
    </xf>
    <xf numFmtId="0" fontId="5" fillId="5" borderId="2" xfId="20" applyFont="1" applyFill="1" applyBorder="1" applyAlignment="1" applyProtection="1">
      <alignment horizontal="center" vertical="center"/>
      <protection/>
    </xf>
    <xf numFmtId="0" fontId="10" fillId="0" borderId="5" xfId="20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center"/>
      <protection/>
    </xf>
    <xf numFmtId="0" fontId="2" fillId="0" borderId="0" xfId="18" applyFont="1" applyAlignment="1">
      <alignment horizontal="left"/>
      <protection/>
    </xf>
    <xf numFmtId="0" fontId="11" fillId="0" borderId="0" xfId="20" applyFont="1" applyFill="1" applyAlignment="1">
      <alignment horizontal="center"/>
      <protection/>
    </xf>
    <xf numFmtId="0" fontId="11" fillId="0" borderId="0" xfId="20" applyFont="1" applyFill="1" applyAlignment="1" applyProtection="1">
      <alignment horizontal="center"/>
      <protection locked="0"/>
    </xf>
    <xf numFmtId="0" fontId="6" fillId="0" borderId="0" xfId="20" applyFont="1" applyFill="1" applyAlignment="1" applyProtection="1">
      <alignment horizontal="left" vertical="center" wrapText="1"/>
      <protection locked="0"/>
    </xf>
    <xf numFmtId="0" fontId="0" fillId="0" borderId="2" xfId="20" applyFont="1" applyFill="1" applyBorder="1" applyAlignment="1">
      <alignment horizontal="center" vertical="top" wrapText="1"/>
      <protection/>
    </xf>
    <xf numFmtId="0" fontId="0" fillId="0" borderId="3" xfId="20" applyFont="1" applyFill="1" applyBorder="1" applyAlignment="1">
      <alignment horizontal="center" vertical="top" wrapText="1"/>
      <protection/>
    </xf>
    <xf numFmtId="0" fontId="0" fillId="0" borderId="5" xfId="20" applyFont="1" applyFill="1" applyBorder="1" applyAlignment="1">
      <alignment horizontal="center" vertical="top" wrapText="1"/>
      <protection/>
    </xf>
    <xf numFmtId="0" fontId="0" fillId="0" borderId="3" xfId="20" applyFont="1" applyFill="1" applyBorder="1" applyAlignment="1">
      <alignment horizontal="center" vertical="top"/>
      <protection/>
    </xf>
    <xf numFmtId="0" fontId="0" fillId="0" borderId="5" xfId="20" applyFont="1" applyFill="1" applyBorder="1" applyAlignment="1">
      <alignment horizontal="center" vertical="top"/>
      <protection/>
    </xf>
    <xf numFmtId="0" fontId="6" fillId="0" borderId="0" xfId="20" applyFont="1" applyFill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top" wrapText="1"/>
    </xf>
    <xf numFmtId="0" fontId="6" fillId="0" borderId="0" xfId="20" applyNumberFormat="1" applyFont="1" applyFill="1" applyAlignment="1">
      <alignment horizontal="left" vertical="center"/>
      <protection/>
    </xf>
    <xf numFmtId="0" fontId="0" fillId="0" borderId="2" xfId="20" applyFont="1" applyFill="1" applyBorder="1" applyAlignment="1">
      <alignment horizontal="center" vertical="top"/>
      <protection/>
    </xf>
    <xf numFmtId="0" fontId="2" fillId="0" borderId="6" xfId="20" applyFont="1" applyFill="1" applyBorder="1" applyAlignment="1">
      <alignment horizontal="center"/>
      <protection/>
    </xf>
    <xf numFmtId="0" fontId="2" fillId="0" borderId="6" xfId="20" applyFill="1" applyBorder="1" applyAlignment="1">
      <alignment horizontal="center"/>
      <protection/>
    </xf>
    <xf numFmtId="0" fontId="6" fillId="0" borderId="0" xfId="20" applyFont="1" applyFill="1" applyAlignment="1">
      <alignment horizontal="left"/>
      <protection/>
    </xf>
    <xf numFmtId="0" fontId="12" fillId="0" borderId="0" xfId="0" applyFont="1" applyAlignment="1">
      <alignment horizontal="left" vertical="top" wrapText="1"/>
    </xf>
    <xf numFmtId="0" fontId="2" fillId="0" borderId="0" xfId="20" applyFill="1" applyAlignment="1">
      <alignment horizontal="center"/>
      <protection/>
    </xf>
    <xf numFmtId="0" fontId="13" fillId="0" borderId="0" xfId="20" applyFont="1" applyFill="1" applyAlignment="1" applyProtection="1">
      <alignment horizontal="center"/>
      <protection locked="0"/>
    </xf>
    <xf numFmtId="0" fontId="6" fillId="0" borderId="0" xfId="20" applyFont="1" applyFill="1" applyAlignment="1" applyProtection="1">
      <alignment horizontal="left"/>
      <protection locked="0"/>
    </xf>
    <xf numFmtId="0" fontId="0" fillId="0" borderId="2" xfId="20" applyFont="1" applyFill="1" applyBorder="1" applyAlignment="1">
      <alignment horizontal="center" vertical="center" wrapText="1"/>
      <protection/>
    </xf>
    <xf numFmtId="0" fontId="0" fillId="0" borderId="3" xfId="20" applyFont="1" applyFill="1" applyBorder="1" applyAlignment="1">
      <alignment horizontal="center" vertical="center" wrapText="1"/>
      <protection/>
    </xf>
    <xf numFmtId="0" fontId="0" fillId="0" borderId="5" xfId="20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top" wrapText="1"/>
    </xf>
    <xf numFmtId="0" fontId="0" fillId="0" borderId="4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9" fillId="0" borderId="0" xfId="19" applyFont="1" applyAlignment="1">
      <alignment horizontal="left"/>
      <protection/>
    </xf>
    <xf numFmtId="0" fontId="5" fillId="0" borderId="0" xfId="20" applyFont="1" applyFill="1" applyAlignment="1" applyProtection="1">
      <alignment horizontal="left"/>
      <protection locked="0"/>
    </xf>
    <xf numFmtId="0" fontId="9" fillId="0" borderId="0" xfId="20" applyFont="1" applyFill="1" applyAlignment="1" applyProtection="1">
      <alignment horizontal="left" vertical="center"/>
      <protection locked="0"/>
    </xf>
  </cellXfs>
  <cellStyles count="12">
    <cellStyle name="Normal" xfId="0"/>
    <cellStyle name="Hyperlink" xfId="15"/>
    <cellStyle name="Currency" xfId="16"/>
    <cellStyle name="Currency [0]" xfId="17"/>
    <cellStyle name="Обычный_3_1" xfId="18"/>
    <cellStyle name="Обычный_5" xfId="19"/>
    <cellStyle name="Обычный_zv_OSV_3" xfId="20"/>
    <cellStyle name="Обычный_zvit_06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4</xdr:row>
      <xdr:rowOff>9525</xdr:rowOff>
    </xdr:from>
    <xdr:to>
      <xdr:col>3</xdr:col>
      <xdr:colOff>704850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6772275" y="19621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28575</xdr:rowOff>
    </xdr:from>
    <xdr:to>
      <xdr:col>4</xdr:col>
      <xdr:colOff>0</xdr:colOff>
      <xdr:row>9</xdr:row>
      <xdr:rowOff>38100</xdr:rowOff>
    </xdr:to>
    <xdr:sp>
      <xdr:nvSpPr>
        <xdr:cNvPr id="2" name="Line 2"/>
        <xdr:cNvSpPr>
          <a:spLocks/>
        </xdr:cNvSpPr>
      </xdr:nvSpPr>
      <xdr:spPr>
        <a:xfrm>
          <a:off x="7562850" y="198120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809625</xdr:colOff>
      <xdr:row>5</xdr:row>
      <xdr:rowOff>9525</xdr:rowOff>
    </xdr:from>
    <xdr:to>
      <xdr:col>3</xdr:col>
      <xdr:colOff>1209675</xdr:colOff>
      <xdr:row>5</xdr:row>
      <xdr:rowOff>9525</xdr:rowOff>
    </xdr:to>
    <xdr:sp>
      <xdr:nvSpPr>
        <xdr:cNvPr id="3" name="Line 3"/>
        <xdr:cNvSpPr>
          <a:spLocks/>
        </xdr:cNvSpPr>
      </xdr:nvSpPr>
      <xdr:spPr>
        <a:xfrm>
          <a:off x="6877050" y="22002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819150</xdr:colOff>
      <xdr:row>6</xdr:row>
      <xdr:rowOff>9525</xdr:rowOff>
    </xdr:from>
    <xdr:to>
      <xdr:col>4</xdr:col>
      <xdr:colOff>9525</xdr:colOff>
      <xdr:row>6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6886575" y="23907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809625</xdr:colOff>
      <xdr:row>7</xdr:row>
      <xdr:rowOff>0</xdr:rowOff>
    </xdr:from>
    <xdr:to>
      <xdr:col>3</xdr:col>
      <xdr:colOff>1209675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6877050" y="25812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819150</xdr:colOff>
      <xdr:row>4</xdr:row>
      <xdr:rowOff>9525</xdr:rowOff>
    </xdr:from>
    <xdr:to>
      <xdr:col>4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>
          <a:off x="6886575" y="19621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23"/>
  <sheetViews>
    <sheetView view="pageBreakPreview" zoomScaleSheetLayoutView="100" workbookViewId="0" topLeftCell="A1">
      <selection activeCell="A4" sqref="A4:D4"/>
    </sheetView>
  </sheetViews>
  <sheetFormatPr defaultColWidth="9.00390625" defaultRowHeight="15.75"/>
  <cols>
    <col min="1" max="1" width="53.875" style="1" customWidth="1"/>
    <col min="2" max="2" width="18.625" style="1" customWidth="1"/>
    <col min="3" max="3" width="13.375" style="1" customWidth="1"/>
    <col min="4" max="4" width="19.375" style="1" customWidth="1"/>
    <col min="5" max="16384" width="7.00390625" style="1" customWidth="1"/>
  </cols>
  <sheetData>
    <row r="1" spans="1:4" ht="15.75" customHeight="1">
      <c r="A1" s="352" t="s">
        <v>367</v>
      </c>
      <c r="B1" s="352"/>
      <c r="C1" s="352"/>
      <c r="D1" s="352"/>
    </row>
    <row r="2" spans="3:9" ht="61.5" customHeight="1">
      <c r="C2" s="359" t="s">
        <v>356</v>
      </c>
      <c r="D2" s="359"/>
      <c r="E2" s="2"/>
      <c r="F2" s="2"/>
      <c r="G2" s="2"/>
      <c r="H2" s="2"/>
      <c r="I2" s="2"/>
    </row>
    <row r="3" spans="1:10" ht="174.75" customHeight="1">
      <c r="A3" s="357" t="s">
        <v>151</v>
      </c>
      <c r="B3" s="357"/>
      <c r="C3" s="357"/>
      <c r="D3" s="357"/>
      <c r="J3" s="3" t="s">
        <v>117</v>
      </c>
    </row>
    <row r="4" spans="1:10" ht="35.25" customHeight="1">
      <c r="A4" s="358" t="s">
        <v>391</v>
      </c>
      <c r="B4" s="358"/>
      <c r="C4" s="358"/>
      <c r="D4" s="358"/>
      <c r="J4" s="3"/>
    </row>
    <row r="5" spans="1:4" ht="12" customHeight="1">
      <c r="A5" s="353"/>
      <c r="B5" s="353"/>
      <c r="C5" s="353"/>
      <c r="D5" s="353"/>
    </row>
    <row r="6" spans="1:4" ht="15">
      <c r="A6" s="4"/>
      <c r="B6" s="5"/>
      <c r="C6" s="5"/>
      <c r="D6" s="5"/>
    </row>
    <row r="7" spans="1:4" ht="15">
      <c r="A7" s="4"/>
      <c r="B7" s="5"/>
      <c r="C7" s="5"/>
      <c r="D7" s="5"/>
    </row>
    <row r="8" spans="1:4" ht="15">
      <c r="A8" s="4"/>
      <c r="B8" s="5"/>
      <c r="C8" s="5"/>
      <c r="D8" s="5"/>
    </row>
    <row r="9" spans="1:4" ht="15">
      <c r="A9" s="4"/>
      <c r="B9" s="5"/>
      <c r="C9" s="5"/>
      <c r="D9" s="5"/>
    </row>
    <row r="10" spans="1:12" ht="15" customHeight="1">
      <c r="A10" s="5"/>
      <c r="B10" s="5"/>
      <c r="C10" s="5"/>
      <c r="D10" s="81" t="s">
        <v>360</v>
      </c>
      <c r="G10" s="6"/>
      <c r="L10" s="7"/>
    </row>
    <row r="11" spans="1:10" ht="15.75">
      <c r="A11" s="354" t="s">
        <v>405</v>
      </c>
      <c r="B11" s="355"/>
      <c r="C11" s="67" t="s">
        <v>118</v>
      </c>
      <c r="D11" s="345" t="s">
        <v>403</v>
      </c>
      <c r="H11" s="6"/>
      <c r="J11" s="7"/>
    </row>
    <row r="12" spans="1:10" ht="15.75">
      <c r="A12" s="354" t="s">
        <v>407</v>
      </c>
      <c r="B12" s="355"/>
      <c r="C12" s="67" t="s">
        <v>273</v>
      </c>
      <c r="D12" s="345" t="s">
        <v>404</v>
      </c>
      <c r="H12" s="6"/>
      <c r="J12" s="7"/>
    </row>
    <row r="13" spans="1:10" ht="15.75">
      <c r="A13" s="354" t="s">
        <v>406</v>
      </c>
      <c r="B13" s="355"/>
      <c r="C13" s="67" t="s">
        <v>152</v>
      </c>
      <c r="D13" s="345" t="s">
        <v>142</v>
      </c>
      <c r="H13" s="6"/>
      <c r="J13" s="7"/>
    </row>
    <row r="14" spans="1:10" ht="15.75">
      <c r="A14" s="356" t="s">
        <v>110</v>
      </c>
      <c r="B14" s="356"/>
      <c r="C14" s="67"/>
      <c r="D14" s="78"/>
      <c r="G14" s="6"/>
      <c r="H14" s="6"/>
      <c r="J14" s="7"/>
    </row>
    <row r="15" spans="1:10" ht="15.75">
      <c r="A15" s="360" t="s">
        <v>463</v>
      </c>
      <c r="B15" s="360"/>
      <c r="C15" s="67"/>
      <c r="D15" s="78"/>
      <c r="G15" s="6"/>
      <c r="H15" s="6"/>
      <c r="J15" s="7"/>
    </row>
    <row r="16" spans="1:10" ht="21" customHeight="1">
      <c r="A16" s="356" t="s">
        <v>176</v>
      </c>
      <c r="B16" s="356"/>
      <c r="C16" s="67"/>
      <c r="D16" s="78"/>
      <c r="G16" s="6"/>
      <c r="H16" s="6"/>
      <c r="J16" s="7"/>
    </row>
    <row r="17" spans="1:10" ht="15.75" customHeight="1">
      <c r="A17" s="360"/>
      <c r="B17" s="360"/>
      <c r="C17" s="67"/>
      <c r="D17" s="78"/>
      <c r="G17" s="6"/>
      <c r="H17" s="6"/>
      <c r="J17" s="7"/>
    </row>
    <row r="18" spans="1:4" ht="46.5" customHeight="1">
      <c r="A18" s="79" t="s">
        <v>392</v>
      </c>
      <c r="B18" s="77"/>
      <c r="C18" s="68"/>
      <c r="D18" s="68"/>
    </row>
    <row r="19" spans="1:4" ht="15.75">
      <c r="A19" s="80" t="s">
        <v>371</v>
      </c>
      <c r="B19" s="77"/>
      <c r="C19" s="68"/>
      <c r="D19" s="68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  <row r="22" spans="1:4" ht="12.75">
      <c r="A22" s="5"/>
      <c r="B22" s="5"/>
      <c r="C22" s="5"/>
      <c r="D22" s="5"/>
    </row>
    <row r="23" spans="1:4" ht="12.75">
      <c r="A23" s="5"/>
      <c r="B23" s="5"/>
      <c r="C23" s="5"/>
      <c r="D23" s="5"/>
    </row>
  </sheetData>
  <mergeCells count="12">
    <mergeCell ref="A16:B16"/>
    <mergeCell ref="A17:B17"/>
    <mergeCell ref="A15:B15"/>
    <mergeCell ref="A1:D1"/>
    <mergeCell ref="A5:D5"/>
    <mergeCell ref="A11:B11"/>
    <mergeCell ref="A14:B14"/>
    <mergeCell ref="A3:D3"/>
    <mergeCell ref="A4:D4"/>
    <mergeCell ref="C2:D2"/>
    <mergeCell ref="A12:B12"/>
    <mergeCell ref="A13:B13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scale="83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2"/>
  <dimension ref="A1:O121"/>
  <sheetViews>
    <sheetView showZeros="0" tabSelected="1" view="pageBreakPreview" zoomScaleNormal="110" zoomScaleSheetLayoutView="100" workbookViewId="0" topLeftCell="A92">
      <selection activeCell="D62" sqref="D62"/>
    </sheetView>
  </sheetViews>
  <sheetFormatPr defaultColWidth="9.00390625" defaultRowHeight="15.75"/>
  <cols>
    <col min="1" max="1" width="49.75390625" style="9" customWidth="1"/>
    <col min="2" max="2" width="5.125" style="9" customWidth="1"/>
    <col min="3" max="3" width="19.125" style="9" customWidth="1"/>
    <col min="4" max="4" width="17.00390625" style="9" customWidth="1"/>
    <col min="5" max="5" width="5.25390625" style="9" customWidth="1"/>
    <col min="6" max="6" width="47.00390625" style="9" customWidth="1"/>
    <col min="7" max="16384" width="7.00390625" style="9" customWidth="1"/>
  </cols>
  <sheetData>
    <row r="1" spans="1:4" ht="5.25" customHeight="1">
      <c r="A1" s="361" t="s">
        <v>119</v>
      </c>
      <c r="B1" s="361"/>
      <c r="C1" s="361"/>
      <c r="D1" s="361"/>
    </row>
    <row r="2" spans="1:4" ht="13.5" customHeight="1" hidden="1">
      <c r="A2" s="361"/>
      <c r="B2" s="361"/>
      <c r="C2" s="361"/>
      <c r="D2" s="361"/>
    </row>
    <row r="3" spans="1:4" ht="17.25" customHeight="1">
      <c r="A3" s="247" t="s">
        <v>120</v>
      </c>
      <c r="B3" s="248" t="s">
        <v>121</v>
      </c>
      <c r="C3" s="248" t="s">
        <v>122</v>
      </c>
      <c r="D3" s="249" t="s">
        <v>123</v>
      </c>
    </row>
    <row r="4" spans="1:4" ht="30" customHeight="1">
      <c r="A4" s="250"/>
      <c r="B4" s="251" t="s">
        <v>124</v>
      </c>
      <c r="C4" s="251" t="s">
        <v>364</v>
      </c>
      <c r="D4" s="252" t="s">
        <v>365</v>
      </c>
    </row>
    <row r="5" spans="1:4" ht="12.75" customHeight="1">
      <c r="A5" s="10">
        <v>1</v>
      </c>
      <c r="B5" s="10">
        <v>2</v>
      </c>
      <c r="C5" s="10">
        <v>3</v>
      </c>
      <c r="D5" s="10">
        <v>4</v>
      </c>
    </row>
    <row r="6" spans="1:4" ht="12" customHeight="1">
      <c r="A6" s="189" t="s">
        <v>125</v>
      </c>
      <c r="B6" s="185"/>
      <c r="C6" s="186"/>
      <c r="D6" s="186"/>
    </row>
    <row r="7" spans="1:4" ht="13.5" customHeight="1">
      <c r="A7" s="156" t="s">
        <v>126</v>
      </c>
      <c r="B7" s="102"/>
      <c r="C7" s="103"/>
      <c r="D7" s="103"/>
    </row>
    <row r="8" spans="1:15" ht="13.5" customHeight="1">
      <c r="A8" s="311" t="s">
        <v>89</v>
      </c>
      <c r="B8" s="104" t="s">
        <v>127</v>
      </c>
      <c r="C8" s="174"/>
      <c r="D8" s="174" t="str">
        <f>IF(SUM(D10)-SUM(D9)=0,"-",SUM(D10)-SUM(D9))</f>
        <v>-</v>
      </c>
      <c r="G8" s="200"/>
      <c r="H8" s="200"/>
      <c r="I8" s="200"/>
      <c r="J8" s="200"/>
      <c r="K8" s="201"/>
      <c r="L8" s="201"/>
      <c r="M8" s="201"/>
      <c r="N8" s="201"/>
      <c r="O8" s="201"/>
    </row>
    <row r="9" spans="1:15" ht="13.5" customHeight="1">
      <c r="A9" s="311" t="s">
        <v>90</v>
      </c>
      <c r="B9" s="105" t="s">
        <v>128</v>
      </c>
      <c r="C9" s="125"/>
      <c r="D9" s="125" t="s">
        <v>393</v>
      </c>
      <c r="F9" s="332" t="s">
        <v>372</v>
      </c>
      <c r="G9" s="200"/>
      <c r="H9" s="200"/>
      <c r="I9" s="200"/>
      <c r="J9" s="200"/>
      <c r="K9" s="201"/>
      <c r="L9" s="201"/>
      <c r="M9" s="201"/>
      <c r="N9" s="201"/>
      <c r="O9" s="201"/>
    </row>
    <row r="10" spans="1:6" ht="14.25" customHeight="1">
      <c r="A10" s="311" t="s">
        <v>91</v>
      </c>
      <c r="B10" s="105" t="s">
        <v>129</v>
      </c>
      <c r="C10" s="330"/>
      <c r="D10" s="330"/>
      <c r="F10" s="200" t="s">
        <v>252</v>
      </c>
    </row>
    <row r="11" spans="1:6" ht="12.75" customHeight="1">
      <c r="A11" s="312" t="s">
        <v>130</v>
      </c>
      <c r="B11" s="104"/>
      <c r="C11" s="125"/>
      <c r="D11" s="125"/>
      <c r="F11" s="200" t="s">
        <v>373</v>
      </c>
    </row>
    <row r="12" spans="1:6" ht="13.5" customHeight="1">
      <c r="A12" s="311" t="s">
        <v>89</v>
      </c>
      <c r="B12" s="104" t="s">
        <v>131</v>
      </c>
      <c r="C12" s="174">
        <f>IF(SUM(C14)-SUM(C13)=0,"-",SUM(C14)-SUM(C13))</f>
        <v>1722401</v>
      </c>
      <c r="D12" s="174">
        <f>IF(SUM(D14)-SUM(D13)=0,"-",SUM(D14)-SUM(D13))</f>
        <v>1674423</v>
      </c>
      <c r="F12" s="199" t="s">
        <v>374</v>
      </c>
    </row>
    <row r="13" spans="1:4" ht="13.5" customHeight="1">
      <c r="A13" s="311" t="s">
        <v>92</v>
      </c>
      <c r="B13" s="105" t="s">
        <v>132</v>
      </c>
      <c r="C13" s="125">
        <v>1572622</v>
      </c>
      <c r="D13" s="153">
        <v>1524132</v>
      </c>
    </row>
    <row r="14" spans="1:4" ht="13.5" customHeight="1">
      <c r="A14" s="311" t="s">
        <v>91</v>
      </c>
      <c r="B14" s="105" t="s">
        <v>133</v>
      </c>
      <c r="C14" s="330">
        <v>3295023</v>
      </c>
      <c r="D14" s="330">
        <v>3198555</v>
      </c>
    </row>
    <row r="15" spans="1:4" ht="14.25" customHeight="1">
      <c r="A15" s="312" t="s">
        <v>134</v>
      </c>
      <c r="B15" s="104"/>
      <c r="C15" s="254"/>
      <c r="D15" s="254"/>
    </row>
    <row r="16" spans="1:4" ht="13.5" customHeight="1">
      <c r="A16" s="311" t="s">
        <v>89</v>
      </c>
      <c r="B16" s="104" t="s">
        <v>135</v>
      </c>
      <c r="C16" s="174">
        <f>IF(SUM(C18)-SUM(C17)=0,"-",SUM(C18)-SUM(C17))</f>
        <v>22481</v>
      </c>
      <c r="D16" s="174">
        <f>IF(SUM(D18)-SUM(D17)=0,"-",SUM(D18)-SUM(D17))</f>
        <v>22481</v>
      </c>
    </row>
    <row r="17" spans="1:4" ht="13.5" customHeight="1">
      <c r="A17" s="311" t="s">
        <v>93</v>
      </c>
      <c r="B17" s="105" t="s">
        <v>185</v>
      </c>
      <c r="C17" s="126">
        <v>20576</v>
      </c>
      <c r="D17" s="126">
        <v>20576</v>
      </c>
    </row>
    <row r="18" spans="1:4" ht="13.5" customHeight="1">
      <c r="A18" s="311" t="s">
        <v>91</v>
      </c>
      <c r="B18" s="106" t="s">
        <v>186</v>
      </c>
      <c r="C18" s="331">
        <v>43057</v>
      </c>
      <c r="D18" s="331">
        <v>43057</v>
      </c>
    </row>
    <row r="19" spans="1:4" ht="13.5" customHeight="1">
      <c r="A19" s="313" t="s">
        <v>187</v>
      </c>
      <c r="B19" s="100" t="s">
        <v>188</v>
      </c>
      <c r="C19" s="331"/>
      <c r="D19" s="331"/>
    </row>
    <row r="20" spans="1:4" ht="13.5" customHeight="1">
      <c r="A20" s="313" t="s">
        <v>94</v>
      </c>
      <c r="B20" s="100" t="s">
        <v>136</v>
      </c>
      <c r="C20" s="331"/>
      <c r="D20" s="331"/>
    </row>
    <row r="21" spans="1:4" ht="13.5" customHeight="1">
      <c r="A21" s="189" t="s">
        <v>189</v>
      </c>
      <c r="B21" s="182"/>
      <c r="C21" s="183"/>
      <c r="D21" s="184"/>
    </row>
    <row r="22" spans="1:4" ht="13.5" customHeight="1">
      <c r="A22" s="156" t="s">
        <v>192</v>
      </c>
      <c r="B22" s="101" t="s">
        <v>193</v>
      </c>
      <c r="C22" s="333">
        <v>15628.8</v>
      </c>
      <c r="D22" s="333">
        <v>22022.28</v>
      </c>
    </row>
    <row r="23" spans="1:4" ht="13.5" customHeight="1">
      <c r="A23" s="156" t="s">
        <v>194</v>
      </c>
      <c r="B23" s="104" t="s">
        <v>195</v>
      </c>
      <c r="C23" s="127">
        <v>10996.76</v>
      </c>
      <c r="D23" s="127">
        <v>13005.82</v>
      </c>
    </row>
    <row r="24" spans="1:4" ht="13.5" customHeight="1">
      <c r="A24" s="156" t="s">
        <v>196</v>
      </c>
      <c r="B24" s="104" t="s">
        <v>197</v>
      </c>
      <c r="C24" s="127" t="s">
        <v>393</v>
      </c>
      <c r="D24" s="127" t="s">
        <v>393</v>
      </c>
    </row>
    <row r="25" spans="1:4" ht="13.5" customHeight="1">
      <c r="A25" s="157" t="s">
        <v>198</v>
      </c>
      <c r="B25" s="100" t="s">
        <v>199</v>
      </c>
      <c r="C25" s="175">
        <f>IF(SUM(C26:C32)=0,"-",SUM(C26:C32))</f>
        <v>5864.99</v>
      </c>
      <c r="D25" s="175" t="str">
        <f>IF(SUM(D26:D32)=0,"-",SUM(D26:D32))</f>
        <v>-</v>
      </c>
    </row>
    <row r="26" spans="1:4" ht="25.5" customHeight="1">
      <c r="A26" s="158" t="s">
        <v>363</v>
      </c>
      <c r="B26" s="105" t="s">
        <v>200</v>
      </c>
      <c r="C26" s="127" t="s">
        <v>393</v>
      </c>
      <c r="D26" s="127" t="s">
        <v>393</v>
      </c>
    </row>
    <row r="27" spans="1:4" ht="13.5" customHeight="1">
      <c r="A27" s="159" t="s">
        <v>201</v>
      </c>
      <c r="B27" s="107" t="s">
        <v>202</v>
      </c>
      <c r="C27" s="127" t="s">
        <v>393</v>
      </c>
      <c r="D27" s="127" t="s">
        <v>393</v>
      </c>
    </row>
    <row r="28" spans="1:4" ht="13.5" customHeight="1">
      <c r="A28" s="156" t="s">
        <v>203</v>
      </c>
      <c r="B28" s="105" t="s">
        <v>204</v>
      </c>
      <c r="C28" s="127" t="s">
        <v>393</v>
      </c>
      <c r="D28" s="127" t="s">
        <v>393</v>
      </c>
    </row>
    <row r="29" spans="1:4" ht="13.5" customHeight="1">
      <c r="A29" s="156" t="s">
        <v>205</v>
      </c>
      <c r="B29" s="105" t="s">
        <v>206</v>
      </c>
      <c r="C29" s="127" t="s">
        <v>393</v>
      </c>
      <c r="D29" s="127" t="s">
        <v>393</v>
      </c>
    </row>
    <row r="30" spans="1:4" ht="13.5" customHeight="1">
      <c r="A30" s="156" t="s">
        <v>207</v>
      </c>
      <c r="B30" s="105" t="s">
        <v>208</v>
      </c>
      <c r="C30" s="127" t="s">
        <v>393</v>
      </c>
      <c r="D30" s="127" t="s">
        <v>393</v>
      </c>
    </row>
    <row r="31" spans="1:4" ht="13.5" customHeight="1">
      <c r="A31" s="156" t="s">
        <v>209</v>
      </c>
      <c r="B31" s="105" t="s">
        <v>210</v>
      </c>
      <c r="C31" s="127" t="s">
        <v>393</v>
      </c>
      <c r="D31" s="127" t="s">
        <v>393</v>
      </c>
    </row>
    <row r="32" spans="1:4" ht="13.5" customHeight="1">
      <c r="A32" s="156" t="s">
        <v>211</v>
      </c>
      <c r="B32" s="105" t="s">
        <v>212</v>
      </c>
      <c r="C32" s="127">
        <v>5864.99</v>
      </c>
      <c r="D32" s="127" t="s">
        <v>393</v>
      </c>
    </row>
    <row r="33" spans="1:4" ht="13.5" customHeight="1">
      <c r="A33" s="158" t="s">
        <v>305</v>
      </c>
      <c r="B33" s="104" t="s">
        <v>213</v>
      </c>
      <c r="C33" s="333"/>
      <c r="D33" s="333"/>
    </row>
    <row r="34" spans="1:4" ht="13.5" customHeight="1">
      <c r="A34" s="156" t="s">
        <v>418</v>
      </c>
      <c r="B34" s="104" t="s">
        <v>419</v>
      </c>
      <c r="C34" s="127" t="s">
        <v>393</v>
      </c>
      <c r="D34" s="127" t="s">
        <v>393</v>
      </c>
    </row>
    <row r="35" spans="1:4" ht="13.5" customHeight="1">
      <c r="A35" s="156" t="s">
        <v>420</v>
      </c>
      <c r="B35" s="104" t="s">
        <v>421</v>
      </c>
      <c r="C35" s="127" t="s">
        <v>393</v>
      </c>
      <c r="D35" s="127" t="s">
        <v>393</v>
      </c>
    </row>
    <row r="36" spans="1:4" ht="13.5" customHeight="1">
      <c r="A36" s="156" t="s">
        <v>422</v>
      </c>
      <c r="B36" s="104" t="s">
        <v>423</v>
      </c>
      <c r="C36" s="176" t="str">
        <f>IF(SUM(C37:C38)=0,"-",SUM(C37:C40))</f>
        <v>-</v>
      </c>
      <c r="D36" s="176" t="str">
        <f>IF(SUM(D37:D38)=0,"-",SUM(D37:D40))</f>
        <v>-</v>
      </c>
    </row>
    <row r="37" spans="1:4" ht="13.5" customHeight="1">
      <c r="A37" s="311" t="s">
        <v>95</v>
      </c>
      <c r="B37" s="104" t="s">
        <v>37</v>
      </c>
      <c r="C37" s="127" t="s">
        <v>393</v>
      </c>
      <c r="D37" s="127" t="s">
        <v>393</v>
      </c>
    </row>
    <row r="38" spans="1:4" ht="13.5" customHeight="1">
      <c r="A38" s="311" t="s">
        <v>96</v>
      </c>
      <c r="B38" s="104" t="s">
        <v>38</v>
      </c>
      <c r="C38" s="127" t="s">
        <v>393</v>
      </c>
      <c r="D38" s="127" t="s">
        <v>393</v>
      </c>
    </row>
    <row r="39" spans="1:4" ht="13.5" customHeight="1">
      <c r="A39" s="156" t="s">
        <v>425</v>
      </c>
      <c r="B39" s="104" t="s">
        <v>426</v>
      </c>
      <c r="C39" s="176"/>
      <c r="D39" s="176" t="str">
        <f>IF(SUM(D40:D43)=0,"-",SUM(D40:D43))</f>
        <v>-</v>
      </c>
    </row>
    <row r="40" spans="1:4" ht="13.5" customHeight="1">
      <c r="A40" s="156" t="s">
        <v>427</v>
      </c>
      <c r="B40" s="105" t="s">
        <v>428</v>
      </c>
      <c r="C40" s="127" t="s">
        <v>393</v>
      </c>
      <c r="D40" s="127" t="s">
        <v>393</v>
      </c>
    </row>
    <row r="41" spans="1:4" ht="13.5" customHeight="1">
      <c r="A41" s="156" t="s">
        <v>429</v>
      </c>
      <c r="B41" s="105" t="s">
        <v>358</v>
      </c>
      <c r="C41" s="127" t="s">
        <v>393</v>
      </c>
      <c r="D41" s="127" t="s">
        <v>393</v>
      </c>
    </row>
    <row r="42" spans="1:4" ht="13.5" customHeight="1">
      <c r="A42" s="156" t="s">
        <v>317</v>
      </c>
      <c r="B42" s="105" t="s">
        <v>318</v>
      </c>
      <c r="C42" s="127" t="s">
        <v>393</v>
      </c>
      <c r="D42" s="127"/>
    </row>
    <row r="43" spans="1:4" ht="13.5" customHeight="1">
      <c r="A43" s="156" t="s">
        <v>319</v>
      </c>
      <c r="B43" s="105" t="s">
        <v>320</v>
      </c>
      <c r="C43" s="333"/>
      <c r="D43" s="333"/>
    </row>
    <row r="44" spans="1:4" ht="13.5" customHeight="1">
      <c r="A44" s="156" t="s">
        <v>321</v>
      </c>
      <c r="B44" s="104" t="s">
        <v>322</v>
      </c>
      <c r="C44" s="127" t="s">
        <v>393</v>
      </c>
      <c r="D44" s="127" t="s">
        <v>393</v>
      </c>
    </row>
    <row r="45" spans="1:4" ht="13.5" customHeight="1">
      <c r="A45" s="156" t="s">
        <v>323</v>
      </c>
      <c r="B45" s="104" t="s">
        <v>324</v>
      </c>
      <c r="C45" s="176">
        <v>0.6</v>
      </c>
      <c r="D45" s="176">
        <v>0.6</v>
      </c>
    </row>
    <row r="46" spans="1:4" ht="27" customHeight="1">
      <c r="A46" s="160" t="s">
        <v>325</v>
      </c>
      <c r="B46" s="105" t="s">
        <v>326</v>
      </c>
      <c r="C46" s="127">
        <v>0.6</v>
      </c>
      <c r="D46" s="127">
        <v>0.6</v>
      </c>
    </row>
    <row r="47" spans="1:4" ht="27" customHeight="1">
      <c r="A47" s="160" t="s">
        <v>327</v>
      </c>
      <c r="B47" s="105" t="s">
        <v>328</v>
      </c>
      <c r="C47" s="127" t="s">
        <v>393</v>
      </c>
      <c r="D47" s="127" t="s">
        <v>393</v>
      </c>
    </row>
    <row r="48" spans="1:4" ht="27" customHeight="1">
      <c r="A48" s="160" t="s">
        <v>329</v>
      </c>
      <c r="B48" s="105" t="s">
        <v>330</v>
      </c>
      <c r="C48" s="127" t="s">
        <v>393</v>
      </c>
      <c r="D48" s="127" t="s">
        <v>393</v>
      </c>
    </row>
    <row r="49" spans="1:6" ht="42" customHeight="1">
      <c r="A49" s="160" t="s">
        <v>137</v>
      </c>
      <c r="B49" s="105" t="s">
        <v>138</v>
      </c>
      <c r="C49" s="333"/>
      <c r="D49" s="333"/>
      <c r="F49" s="337" t="s">
        <v>88</v>
      </c>
    </row>
    <row r="50" spans="1:4" ht="15.75" customHeight="1">
      <c r="A50" s="161" t="s">
        <v>331</v>
      </c>
      <c r="B50" s="100" t="s">
        <v>332</v>
      </c>
      <c r="C50" s="333"/>
      <c r="D50" s="333"/>
    </row>
    <row r="51" spans="1:4" ht="13.5" customHeight="1">
      <c r="A51" s="157" t="s">
        <v>215</v>
      </c>
      <c r="B51" s="100" t="s">
        <v>216</v>
      </c>
      <c r="C51" s="127" t="s">
        <v>393</v>
      </c>
      <c r="D51" s="127" t="s">
        <v>393</v>
      </c>
    </row>
    <row r="52" spans="1:4" ht="13.5" customHeight="1">
      <c r="A52" s="314" t="s">
        <v>98</v>
      </c>
      <c r="B52" s="100" t="s">
        <v>97</v>
      </c>
      <c r="C52" s="174" t="str">
        <f>IF(SUM(C71)-SUM(C20)=0,"-",SUM(C71)-SUM(C20))</f>
        <v>-</v>
      </c>
      <c r="D52" s="174" t="str">
        <f>IF(SUM(D71)-SUM(D20)=0,"-",SUM(D71)-SUM(D20))</f>
        <v>-</v>
      </c>
    </row>
    <row r="53" spans="1:4" ht="12" customHeight="1">
      <c r="A53" s="188" t="s">
        <v>217</v>
      </c>
      <c r="B53" s="179"/>
      <c r="C53" s="180"/>
      <c r="D53" s="181"/>
    </row>
    <row r="54" spans="1:4" ht="13.5" customHeight="1">
      <c r="A54" s="159" t="s">
        <v>306</v>
      </c>
      <c r="B54" s="101" t="s">
        <v>218</v>
      </c>
      <c r="C54" s="148" t="s">
        <v>393</v>
      </c>
      <c r="D54" s="148" t="s">
        <v>393</v>
      </c>
    </row>
    <row r="55" spans="1:4" ht="15.75" customHeight="1">
      <c r="A55" s="156" t="s">
        <v>307</v>
      </c>
      <c r="B55" s="104" t="s">
        <v>219</v>
      </c>
      <c r="C55" s="176" t="str">
        <f>IF(SUM(C56:C60)=0,"-",SUM(C56:C60))</f>
        <v>-</v>
      </c>
      <c r="D55" s="176" t="str">
        <f>IF(SUM(D56:D60)=0,"-",SUM(D56:D60))</f>
        <v>-</v>
      </c>
    </row>
    <row r="56" spans="1:4" ht="15" customHeight="1">
      <c r="A56" s="156" t="s">
        <v>220</v>
      </c>
      <c r="B56" s="105" t="s">
        <v>221</v>
      </c>
      <c r="C56" s="127" t="s">
        <v>393</v>
      </c>
      <c r="D56" s="127" t="s">
        <v>393</v>
      </c>
    </row>
    <row r="57" spans="1:4" ht="14.25" customHeight="1">
      <c r="A57" s="156" t="s">
        <v>308</v>
      </c>
      <c r="B57" s="105" t="s">
        <v>222</v>
      </c>
      <c r="C57" s="127" t="s">
        <v>393</v>
      </c>
      <c r="D57" s="127" t="s">
        <v>393</v>
      </c>
    </row>
    <row r="58" spans="1:4" ht="29.25" customHeight="1">
      <c r="A58" s="160" t="s">
        <v>310</v>
      </c>
      <c r="B58" s="105" t="s">
        <v>223</v>
      </c>
      <c r="C58" s="127" t="s">
        <v>393</v>
      </c>
      <c r="D58" s="127" t="s">
        <v>393</v>
      </c>
    </row>
    <row r="59" spans="1:4" ht="27" customHeight="1">
      <c r="A59" s="160" t="s">
        <v>309</v>
      </c>
      <c r="B59" s="105" t="s">
        <v>342</v>
      </c>
      <c r="C59" s="127" t="s">
        <v>393</v>
      </c>
      <c r="D59" s="127" t="s">
        <v>393</v>
      </c>
    </row>
    <row r="60" spans="1:4" ht="27" customHeight="1">
      <c r="A60" s="313" t="s">
        <v>100</v>
      </c>
      <c r="B60" s="105" t="s">
        <v>99</v>
      </c>
      <c r="C60" s="127" t="s">
        <v>393</v>
      </c>
      <c r="D60" s="127" t="s">
        <v>393</v>
      </c>
    </row>
    <row r="61" spans="1:4" ht="22.5" customHeight="1">
      <c r="A61" s="187" t="s">
        <v>177</v>
      </c>
      <c r="B61" s="177" t="s">
        <v>224</v>
      </c>
      <c r="C61" s="178">
        <f>IF(SUM(C8,C12,C16,C19:C20,C22:C25,C33:C36,C39,C44,C45,C50:C52,C54,C55)=0,"-",SUM(C8,C12,C16,C19:C20,C22:C25,C33:C36,C39,C44,C45,C50:C52,C55))</f>
        <v>1777373.1500000001</v>
      </c>
      <c r="D61" s="178">
        <f>IF(SUM(D8,D12,D16,D19:D20,D22:D25,D33:D36,D39,D44,D45,D50:D52,D54,D55)=0,"-",SUM(D8,D12,D16,D19:D20,D22:D25,D33:D36,D39,D44,D45,D50:D52,D55))</f>
        <v>1731932.7000000002</v>
      </c>
    </row>
    <row r="62" spans="1:4" ht="4.5" customHeight="1">
      <c r="A62" s="108"/>
      <c r="B62" s="109"/>
      <c r="C62" s="110"/>
      <c r="D62" s="110"/>
    </row>
    <row r="63" spans="1:4" ht="13.5" customHeight="1">
      <c r="A63" s="111"/>
      <c r="B63" s="112"/>
      <c r="C63" s="113"/>
      <c r="D63" s="113"/>
    </row>
    <row r="64" spans="1:4" ht="13.5" customHeight="1">
      <c r="A64" s="111"/>
      <c r="B64" s="112"/>
      <c r="C64" s="113"/>
      <c r="D64" s="113"/>
    </row>
    <row r="65" spans="1:4" ht="13.5" customHeight="1">
      <c r="A65" s="114"/>
      <c r="B65" s="115" t="s">
        <v>121</v>
      </c>
      <c r="C65" s="116" t="s">
        <v>226</v>
      </c>
      <c r="D65" s="117" t="s">
        <v>123</v>
      </c>
    </row>
    <row r="66" spans="1:4" ht="25.5" customHeight="1">
      <c r="A66" s="118" t="s">
        <v>227</v>
      </c>
      <c r="B66" s="119" t="s">
        <v>124</v>
      </c>
      <c r="C66" s="120" t="s">
        <v>364</v>
      </c>
      <c r="D66" s="121" t="s">
        <v>365</v>
      </c>
    </row>
    <row r="67" spans="1:4" ht="13.5" customHeight="1">
      <c r="A67" s="122">
        <v>1</v>
      </c>
      <c r="B67" s="123">
        <v>2</v>
      </c>
      <c r="C67" s="124">
        <v>3</v>
      </c>
      <c r="D67" s="124">
        <v>4</v>
      </c>
    </row>
    <row r="68" spans="1:4" ht="15.75" customHeight="1">
      <c r="A68" s="187" t="s">
        <v>228</v>
      </c>
      <c r="B68" s="177"/>
      <c r="C68" s="190"/>
      <c r="D68" s="257"/>
    </row>
    <row r="69" spans="1:4" ht="19.5" customHeight="1">
      <c r="A69" s="162" t="s">
        <v>178</v>
      </c>
      <c r="B69" s="100" t="s">
        <v>179</v>
      </c>
      <c r="C69" s="197">
        <f>IF(SUM(C8,C12,C16,C19)=0,"-",SUM(C8,C12,C16,C19))</f>
        <v>1744882</v>
      </c>
      <c r="D69" s="174">
        <f>IF(SUM(D8,D12,D16,D19)=0,"-",SUM(D8,D12,D16,D19))</f>
        <v>1696904</v>
      </c>
    </row>
    <row r="70" spans="1:4" ht="19.5" customHeight="1">
      <c r="A70" s="161" t="s">
        <v>180</v>
      </c>
      <c r="B70" s="100" t="s">
        <v>181</v>
      </c>
      <c r="C70" s="315">
        <f>IF(SUM(C23)=0,"-",(SUM(C23)))</f>
        <v>10996.76</v>
      </c>
      <c r="D70" s="315">
        <f>IF(SUM(D23)=0,"-",(SUM(D23)))</f>
        <v>13005.82</v>
      </c>
    </row>
    <row r="71" spans="1:4" s="318" customFormat="1" ht="18" customHeight="1">
      <c r="A71" s="319" t="s">
        <v>102</v>
      </c>
      <c r="B71" s="104" t="s">
        <v>103</v>
      </c>
      <c r="C71" s="128" t="s">
        <v>393</v>
      </c>
      <c r="D71" s="128" t="s">
        <v>393</v>
      </c>
    </row>
    <row r="72" spans="1:4" ht="18.75" customHeight="1">
      <c r="A72" s="317" t="s">
        <v>101</v>
      </c>
      <c r="B72" s="123" t="s">
        <v>182</v>
      </c>
      <c r="C72" s="335">
        <v>-2905860.75</v>
      </c>
      <c r="D72" s="335">
        <v>-2740966.03</v>
      </c>
    </row>
    <row r="73" spans="1:4" ht="12.75" customHeight="1">
      <c r="A73" s="364" t="s">
        <v>104</v>
      </c>
      <c r="B73" s="366" t="s">
        <v>183</v>
      </c>
      <c r="C73" s="362">
        <v>-4225678.06</v>
      </c>
      <c r="D73" s="362">
        <v>-13715300.86</v>
      </c>
    </row>
    <row r="74" spans="1:4" ht="6.75" customHeight="1">
      <c r="A74" s="365"/>
      <c r="B74" s="367"/>
      <c r="C74" s="363"/>
      <c r="D74" s="363"/>
    </row>
    <row r="75" spans="1:4" ht="18" customHeight="1">
      <c r="A75" s="364" t="s">
        <v>184</v>
      </c>
      <c r="B75" s="366" t="s">
        <v>274</v>
      </c>
      <c r="C75" s="368" t="s">
        <v>393</v>
      </c>
      <c r="D75" s="368" t="s">
        <v>393</v>
      </c>
    </row>
    <row r="76" spans="1:4" ht="1.5" customHeight="1" hidden="1">
      <c r="A76" s="365"/>
      <c r="B76" s="370"/>
      <c r="C76" s="369"/>
      <c r="D76" s="369"/>
    </row>
    <row r="77" spans="1:4" ht="15" customHeight="1">
      <c r="A77" s="188" t="s">
        <v>229</v>
      </c>
      <c r="B77" s="191"/>
      <c r="C77" s="192"/>
      <c r="D77" s="255"/>
    </row>
    <row r="78" spans="1:4" ht="18" customHeight="1">
      <c r="A78" s="162" t="s">
        <v>314</v>
      </c>
      <c r="B78" s="100" t="s">
        <v>315</v>
      </c>
      <c r="C78" s="334"/>
      <c r="D78" s="334"/>
    </row>
    <row r="79" spans="1:4" ht="18" customHeight="1">
      <c r="A79" s="162" t="s">
        <v>379</v>
      </c>
      <c r="B79" s="100" t="s">
        <v>380</v>
      </c>
      <c r="C79" s="334"/>
      <c r="D79" s="334"/>
    </row>
    <row r="80" spans="1:4" ht="27" customHeight="1">
      <c r="A80" s="162" t="s">
        <v>139</v>
      </c>
      <c r="B80" s="100" t="s">
        <v>140</v>
      </c>
      <c r="C80" s="334"/>
      <c r="D80" s="334"/>
    </row>
    <row r="81" spans="1:4" ht="18" customHeight="1">
      <c r="A81" s="162" t="s">
        <v>141</v>
      </c>
      <c r="B81" s="100" t="s">
        <v>142</v>
      </c>
      <c r="C81" s="334"/>
      <c r="D81" s="334"/>
    </row>
    <row r="82" spans="1:4" ht="16.5" customHeight="1">
      <c r="A82" s="162" t="s">
        <v>143</v>
      </c>
      <c r="B82" s="100" t="s">
        <v>144</v>
      </c>
      <c r="C82" s="193">
        <v>7153033.2</v>
      </c>
      <c r="D82" s="193">
        <v>16478289.77</v>
      </c>
    </row>
    <row r="83" spans="1:4" ht="27.75" customHeight="1">
      <c r="A83" s="158" t="s">
        <v>363</v>
      </c>
      <c r="B83" s="106" t="s">
        <v>145</v>
      </c>
      <c r="C83" s="129">
        <v>12323.3</v>
      </c>
      <c r="D83" s="129">
        <v>29578.03</v>
      </c>
    </row>
    <row r="84" spans="1:4" ht="17.25" customHeight="1">
      <c r="A84" s="156" t="s">
        <v>146</v>
      </c>
      <c r="B84" s="105" t="s">
        <v>147</v>
      </c>
      <c r="C84" s="129" t="s">
        <v>393</v>
      </c>
      <c r="D84" s="129" t="s">
        <v>393</v>
      </c>
    </row>
    <row r="85" spans="1:4" ht="16.5" customHeight="1">
      <c r="A85" s="156" t="s">
        <v>105</v>
      </c>
      <c r="B85" s="105" t="s">
        <v>148</v>
      </c>
      <c r="C85" s="129" t="s">
        <v>393</v>
      </c>
      <c r="D85" s="129" t="s">
        <v>393</v>
      </c>
    </row>
    <row r="86" spans="1:4" ht="18" customHeight="1">
      <c r="A86" s="156" t="s">
        <v>164</v>
      </c>
      <c r="B86" s="105" t="s">
        <v>165</v>
      </c>
      <c r="C86" s="129" t="s">
        <v>393</v>
      </c>
      <c r="D86" s="129" t="s">
        <v>393</v>
      </c>
    </row>
    <row r="87" spans="1:4" ht="18" customHeight="1">
      <c r="A87" s="156" t="s">
        <v>275</v>
      </c>
      <c r="B87" s="105" t="s">
        <v>166</v>
      </c>
      <c r="C87" s="129" t="s">
        <v>464</v>
      </c>
      <c r="D87" s="129"/>
    </row>
    <row r="88" spans="1:4" ht="17.25" customHeight="1">
      <c r="A88" s="156" t="s">
        <v>167</v>
      </c>
      <c r="B88" s="105" t="s">
        <v>168</v>
      </c>
      <c r="C88" s="129" t="s">
        <v>393</v>
      </c>
      <c r="D88" s="129" t="s">
        <v>393</v>
      </c>
    </row>
    <row r="89" spans="1:4" ht="17.25" customHeight="1">
      <c r="A89" s="162" t="s">
        <v>209</v>
      </c>
      <c r="B89" s="106" t="s">
        <v>169</v>
      </c>
      <c r="C89" s="129">
        <v>1973.16</v>
      </c>
      <c r="D89" s="129">
        <v>1224.86</v>
      </c>
    </row>
    <row r="90" spans="1:4" ht="16.5" customHeight="1">
      <c r="A90" s="156" t="s">
        <v>170</v>
      </c>
      <c r="B90" s="105" t="s">
        <v>171</v>
      </c>
      <c r="C90" s="334"/>
      <c r="D90" s="334"/>
    </row>
    <row r="91" spans="1:4" ht="15.75" customHeight="1">
      <c r="A91" s="156" t="s">
        <v>211</v>
      </c>
      <c r="B91" s="105" t="s">
        <v>172</v>
      </c>
      <c r="C91" s="129">
        <v>7138736.74</v>
      </c>
      <c r="D91" s="129">
        <v>16447486.88</v>
      </c>
    </row>
    <row r="92" spans="1:4" ht="20.25" customHeight="1">
      <c r="A92" s="158" t="s">
        <v>305</v>
      </c>
      <c r="B92" s="105" t="s">
        <v>173</v>
      </c>
      <c r="C92" s="334"/>
      <c r="D92" s="334"/>
    </row>
    <row r="93" spans="1:4" ht="17.25" customHeight="1">
      <c r="A93" s="156" t="s">
        <v>439</v>
      </c>
      <c r="B93" s="105" t="s">
        <v>440</v>
      </c>
      <c r="C93" s="129" t="s">
        <v>393</v>
      </c>
      <c r="D93" s="129"/>
    </row>
    <row r="94" spans="1:4" ht="16.5" customHeight="1">
      <c r="A94" s="194" t="s">
        <v>441</v>
      </c>
      <c r="B94" s="195"/>
      <c r="C94" s="196"/>
      <c r="D94" s="256"/>
    </row>
    <row r="95" spans="1:4" ht="12.75" customHeight="1">
      <c r="A95" s="364" t="s">
        <v>442</v>
      </c>
      <c r="B95" s="366" t="s">
        <v>443</v>
      </c>
      <c r="C95" s="371" t="s">
        <v>393</v>
      </c>
      <c r="D95" s="371" t="s">
        <v>393</v>
      </c>
    </row>
    <row r="96" spans="1:4" ht="5.25" customHeight="1">
      <c r="A96" s="365"/>
      <c r="B96" s="367"/>
      <c r="C96" s="372"/>
      <c r="D96" s="372"/>
    </row>
    <row r="97" spans="1:4" ht="18" customHeight="1">
      <c r="A97" s="162" t="s">
        <v>444</v>
      </c>
      <c r="B97" s="100" t="s">
        <v>445</v>
      </c>
      <c r="C97" s="193" t="str">
        <f>IF(SUM(C98:C102)=0,"-",SUM(C98:C101))</f>
        <v>-</v>
      </c>
      <c r="D97" s="193" t="str">
        <f>IF(SUM(D98:D102)=0,"-",SUM(D98:D101))</f>
        <v>-</v>
      </c>
    </row>
    <row r="98" spans="1:4" ht="17.25" customHeight="1">
      <c r="A98" s="156" t="s">
        <v>298</v>
      </c>
      <c r="B98" s="105" t="s">
        <v>299</v>
      </c>
      <c r="C98" s="129" t="s">
        <v>393</v>
      </c>
      <c r="D98" s="129" t="s">
        <v>393</v>
      </c>
    </row>
    <row r="99" spans="1:4" ht="18" customHeight="1">
      <c r="A99" s="156" t="s">
        <v>300</v>
      </c>
      <c r="B99" s="105" t="s">
        <v>301</v>
      </c>
      <c r="C99" s="129" t="s">
        <v>393</v>
      </c>
      <c r="D99" s="129" t="s">
        <v>393</v>
      </c>
    </row>
    <row r="100" spans="1:4" ht="18" customHeight="1">
      <c r="A100" s="156" t="s">
        <v>302</v>
      </c>
      <c r="B100" s="105" t="s">
        <v>303</v>
      </c>
      <c r="C100" s="129" t="s">
        <v>393</v>
      </c>
      <c r="D100" s="129" t="s">
        <v>393</v>
      </c>
    </row>
    <row r="101" spans="1:4" ht="28.5" customHeight="1">
      <c r="A101" s="160" t="s">
        <v>108</v>
      </c>
      <c r="B101" s="106" t="s">
        <v>304</v>
      </c>
      <c r="C101" s="129" t="s">
        <v>393</v>
      </c>
      <c r="D101" s="129" t="s">
        <v>393</v>
      </c>
    </row>
    <row r="102" spans="1:4" ht="30" customHeight="1">
      <c r="A102" s="316" t="s">
        <v>107</v>
      </c>
      <c r="B102" s="106" t="s">
        <v>106</v>
      </c>
      <c r="C102" s="129" t="s">
        <v>393</v>
      </c>
      <c r="D102" s="129" t="s">
        <v>393</v>
      </c>
    </row>
    <row r="103" spans="1:4" ht="13.5" customHeight="1">
      <c r="A103" s="373" t="s">
        <v>177</v>
      </c>
      <c r="B103" s="347" t="s">
        <v>253</v>
      </c>
      <c r="C103" s="349">
        <f>IF(SUM(C69:C70,C72:C75,C78:C82,C92,C93,C95:C96,C97)=0,"-",SUM(C69:C70,C72:C75,C78:C82,C92,C93,C95:C96,C97))</f>
        <v>1777373.1500000004</v>
      </c>
      <c r="D103" s="349">
        <f>IF(SUM(D69:D70,D72:D75,D78:D82,D92,D93,D95:D96,D97)=0,"-",SUM(D69:D70,D72:D75,D78:D82,D92,D93,D95:D96,D97))</f>
        <v>1731932.7000000011</v>
      </c>
    </row>
    <row r="104" spans="1:4" ht="10.5" customHeight="1">
      <c r="A104" s="346"/>
      <c r="B104" s="348"/>
      <c r="C104" s="350"/>
      <c r="D104" s="350"/>
    </row>
    <row r="105" spans="2:4" ht="13.5" customHeight="1">
      <c r="B105" s="11"/>
      <c r="C105" s="12"/>
      <c r="D105" s="12"/>
    </row>
    <row r="106" spans="3:4" ht="13.5" customHeight="1">
      <c r="C106" s="12"/>
      <c r="D106" s="12"/>
    </row>
    <row r="107" spans="3:4" ht="13.5" customHeight="1">
      <c r="C107" s="12"/>
      <c r="D107" s="12"/>
    </row>
    <row r="108" spans="3:4" ht="13.5" customHeight="1">
      <c r="C108" s="12"/>
      <c r="D108" s="12"/>
    </row>
    <row r="109" spans="3:4" ht="13.5" customHeight="1">
      <c r="C109" s="12"/>
      <c r="D109" s="12"/>
    </row>
    <row r="110" spans="3:4" ht="13.5" customHeight="1">
      <c r="C110" s="12"/>
      <c r="D110" s="12"/>
    </row>
    <row r="111" spans="3:4" ht="13.5" customHeight="1">
      <c r="C111" s="12"/>
      <c r="D111" s="12"/>
    </row>
    <row r="112" spans="1:4" ht="12.75">
      <c r="A112" s="8"/>
      <c r="B112" s="8"/>
      <c r="C112" s="13"/>
      <c r="D112" s="13"/>
    </row>
    <row r="113" spans="1:4" ht="12.75">
      <c r="A113" s="8"/>
      <c r="B113" s="8"/>
      <c r="C113" s="13"/>
      <c r="D113" s="13"/>
    </row>
    <row r="114" spans="1:4" ht="12.75">
      <c r="A114" s="8"/>
      <c r="B114" s="8"/>
      <c r="C114" s="13"/>
      <c r="D114" s="13"/>
    </row>
    <row r="115" spans="1:4" ht="12.75">
      <c r="A115" s="8"/>
      <c r="B115" s="8"/>
      <c r="C115" s="13"/>
      <c r="D115" s="13"/>
    </row>
    <row r="116" spans="1:4" ht="12.75">
      <c r="A116" s="14"/>
      <c r="B116" s="14"/>
      <c r="C116" s="15"/>
      <c r="D116" s="15"/>
    </row>
    <row r="117" spans="1:4" ht="12.75">
      <c r="A117" s="14"/>
      <c r="B117" s="14"/>
      <c r="C117" s="15"/>
      <c r="D117" s="15"/>
    </row>
    <row r="118" spans="1:4" ht="12.75">
      <c r="A118" s="16"/>
      <c r="B118" s="16"/>
      <c r="C118" s="17"/>
      <c r="D118" s="17"/>
    </row>
    <row r="119" spans="3:4" ht="12.75">
      <c r="C119" s="12"/>
      <c r="D119" s="12"/>
    </row>
    <row r="120" spans="1:4" ht="12.75">
      <c r="A120" s="18"/>
      <c r="C120" s="12"/>
      <c r="D120" s="12"/>
    </row>
    <row r="121" spans="3:4" ht="12.75">
      <c r="C121" s="12"/>
      <c r="D121" s="12"/>
    </row>
  </sheetData>
  <sheetProtection/>
  <mergeCells count="18">
    <mergeCell ref="A103:A104"/>
    <mergeCell ref="B103:B104"/>
    <mergeCell ref="C103:C104"/>
    <mergeCell ref="D103:D104"/>
    <mergeCell ref="A95:A96"/>
    <mergeCell ref="B95:B96"/>
    <mergeCell ref="C95:C96"/>
    <mergeCell ref="D95:D96"/>
    <mergeCell ref="D75:D76"/>
    <mergeCell ref="A75:A76"/>
    <mergeCell ref="B75:B76"/>
    <mergeCell ref="C75:C76"/>
    <mergeCell ref="A1:D1"/>
    <mergeCell ref="A2:D2"/>
    <mergeCell ref="D73:D74"/>
    <mergeCell ref="A73:A74"/>
    <mergeCell ref="C73:C74"/>
    <mergeCell ref="B73:B74"/>
  </mergeCells>
  <printOptions horizontalCentered="1"/>
  <pageMargins left="0.984251968503937" right="0.1968503937007874" top="0.3937007874015748" bottom="0.3937007874015748" header="0" footer="0"/>
  <pageSetup horizontalDpi="600" verticalDpi="600" orientation="portrait" paperSize="9" scale="85" r:id="rId1"/>
  <rowBreaks count="1" manualBreakCount="1">
    <brk id="6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F22"/>
  <sheetViews>
    <sheetView showZeros="0" view="pageBreakPreview" zoomScaleSheetLayoutView="100" workbookViewId="0" topLeftCell="A1">
      <selection activeCell="F8" sqref="F8"/>
    </sheetView>
  </sheetViews>
  <sheetFormatPr defaultColWidth="9.00390625" defaultRowHeight="15.75"/>
  <cols>
    <col min="1" max="1" width="4.25390625" style="1" customWidth="1"/>
    <col min="2" max="2" width="32.75390625" style="1" customWidth="1"/>
    <col min="3" max="3" width="12.125" style="1" customWidth="1"/>
    <col min="4" max="4" width="12.25390625" style="1" customWidth="1"/>
    <col min="5" max="5" width="12.75390625" style="1" customWidth="1"/>
    <col min="6" max="6" width="13.125" style="1" customWidth="1"/>
    <col min="7" max="16384" width="7.00390625" style="1" customWidth="1"/>
  </cols>
  <sheetData>
    <row r="1" spans="1:6" ht="36" customHeight="1">
      <c r="A1" s="375" t="s">
        <v>467</v>
      </c>
      <c r="B1" s="375"/>
      <c r="C1" s="375"/>
      <c r="D1" s="375"/>
      <c r="E1" s="375"/>
      <c r="F1" s="375"/>
    </row>
    <row r="2" ht="51.75" customHeight="1"/>
    <row r="3" spans="1:6" ht="45">
      <c r="A3" s="351" t="s">
        <v>451</v>
      </c>
      <c r="B3" s="351" t="s">
        <v>452</v>
      </c>
      <c r="C3" s="21" t="s">
        <v>153</v>
      </c>
      <c r="D3" s="21" t="s">
        <v>0</v>
      </c>
      <c r="E3" s="21" t="s">
        <v>453</v>
      </c>
      <c r="F3" s="21" t="s">
        <v>154</v>
      </c>
    </row>
    <row r="4" spans="1:6" ht="15">
      <c r="A4" s="374"/>
      <c r="B4" s="374"/>
      <c r="C4" s="22" t="s">
        <v>454</v>
      </c>
      <c r="D4" s="22" t="s">
        <v>454</v>
      </c>
      <c r="E4" s="22" t="s">
        <v>454</v>
      </c>
      <c r="F4" s="22" t="s">
        <v>454</v>
      </c>
    </row>
    <row r="5" spans="1:6" ht="15">
      <c r="A5" s="57">
        <v>1</v>
      </c>
      <c r="B5" s="57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15" customHeight="1">
      <c r="A6" s="23" t="s">
        <v>455</v>
      </c>
      <c r="B6" s="320" t="s">
        <v>311</v>
      </c>
      <c r="C6" s="131">
        <v>187572</v>
      </c>
      <c r="D6" s="131">
        <v>278.37</v>
      </c>
      <c r="E6" s="131" t="s">
        <v>393</v>
      </c>
      <c r="F6" s="171">
        <f>IF(IF(TYPE(C6)=1,C6,0)+IF(TYPE(D6)=1,D6,0)-IF(TYPE(E6)=1,E6,0)=0,"-",IF(TYPE(C6)=1,C6,0)+IF(TYPE(D6)=1,D6,0)-IF(TYPE(E6)=1,E6,0))</f>
        <v>187850.37</v>
      </c>
    </row>
    <row r="7" spans="1:6" ht="30" customHeight="1">
      <c r="A7" s="23" t="s">
        <v>456</v>
      </c>
      <c r="B7" s="321" t="s">
        <v>109</v>
      </c>
      <c r="C7" s="131" t="s">
        <v>393</v>
      </c>
      <c r="D7" s="131" t="s">
        <v>393</v>
      </c>
      <c r="E7" s="131" t="s">
        <v>393</v>
      </c>
      <c r="F7" s="171" t="str">
        <f aca="true" t="shared" si="0" ref="F7:F14">IF(IF(TYPE(C7)=1,C7,0)+IF(TYPE(D7)=1,D7,0)-IF(TYPE(E7)=1,E7,0)=0,"-",IF(TYPE(C7)=1,C7,0)+IF(TYPE(D7)=1,D7,0)-IF(TYPE(E7)=1,E7,0))</f>
        <v>-</v>
      </c>
    </row>
    <row r="8" spans="1:6" ht="31.5" customHeight="1">
      <c r="A8" s="54" t="s">
        <v>457</v>
      </c>
      <c r="B8" s="321" t="s">
        <v>387</v>
      </c>
      <c r="C8" s="131">
        <v>552468</v>
      </c>
      <c r="D8" s="131" t="s">
        <v>393</v>
      </c>
      <c r="E8" s="131" t="s">
        <v>393</v>
      </c>
      <c r="F8" s="171">
        <f t="shared" si="0"/>
        <v>552468</v>
      </c>
    </row>
    <row r="9" spans="1:6" ht="18.75" customHeight="1">
      <c r="A9" s="54" t="s">
        <v>458</v>
      </c>
      <c r="B9" s="320" t="s">
        <v>312</v>
      </c>
      <c r="C9" s="131" t="s">
        <v>393</v>
      </c>
      <c r="D9" s="131" t="s">
        <v>393</v>
      </c>
      <c r="E9" s="131" t="s">
        <v>393</v>
      </c>
      <c r="F9" s="171" t="str">
        <f t="shared" si="0"/>
        <v>-</v>
      </c>
    </row>
    <row r="10" spans="1:6" ht="30" customHeight="1">
      <c r="A10" s="23" t="s">
        <v>459</v>
      </c>
      <c r="B10" s="322" t="s">
        <v>388</v>
      </c>
      <c r="C10" s="131" t="s">
        <v>393</v>
      </c>
      <c r="D10" s="131" t="s">
        <v>393</v>
      </c>
      <c r="E10" s="131" t="s">
        <v>393</v>
      </c>
      <c r="F10" s="171" t="str">
        <f t="shared" si="0"/>
        <v>-</v>
      </c>
    </row>
    <row r="11" spans="1:6" ht="18.75" customHeight="1">
      <c r="A11" s="23" t="s">
        <v>460</v>
      </c>
      <c r="B11" s="323" t="s">
        <v>389</v>
      </c>
      <c r="C11" s="336" t="e">
        <f>#REF!</f>
        <v>#REF!</v>
      </c>
      <c r="D11" s="131" t="s">
        <v>393</v>
      </c>
      <c r="E11" s="131" t="s">
        <v>393</v>
      </c>
      <c r="F11" s="171" t="str">
        <f t="shared" si="0"/>
        <v>-</v>
      </c>
    </row>
    <row r="12" spans="1:6" ht="36" customHeight="1">
      <c r="A12" s="23" t="s">
        <v>461</v>
      </c>
      <c r="B12" s="324" t="s">
        <v>390</v>
      </c>
      <c r="C12" s="131" t="s">
        <v>393</v>
      </c>
      <c r="D12" s="131" t="s">
        <v>393</v>
      </c>
      <c r="E12" s="131" t="s">
        <v>393</v>
      </c>
      <c r="F12" s="171" t="str">
        <f t="shared" si="0"/>
        <v>-</v>
      </c>
    </row>
    <row r="13" spans="1:6" ht="28.5" customHeight="1">
      <c r="A13" s="23" t="s">
        <v>355</v>
      </c>
      <c r="B13" s="152"/>
      <c r="C13" s="131" t="s">
        <v>393</v>
      </c>
      <c r="D13" s="131" t="s">
        <v>393</v>
      </c>
      <c r="E13" s="131" t="s">
        <v>393</v>
      </c>
      <c r="F13" s="171" t="str">
        <f t="shared" si="0"/>
        <v>-</v>
      </c>
    </row>
    <row r="14" spans="1:6" ht="15.75" customHeight="1">
      <c r="A14" s="23" t="s">
        <v>313</v>
      </c>
      <c r="B14" s="152"/>
      <c r="C14" s="131" t="s">
        <v>393</v>
      </c>
      <c r="D14" s="131" t="s">
        <v>393</v>
      </c>
      <c r="E14" s="131" t="s">
        <v>393</v>
      </c>
      <c r="F14" s="171" t="str">
        <f t="shared" si="0"/>
        <v>-</v>
      </c>
    </row>
    <row r="15" spans="1:6" ht="15" customHeight="1">
      <c r="A15" s="20" t="s">
        <v>462</v>
      </c>
      <c r="B15" s="24" t="s">
        <v>269</v>
      </c>
      <c r="C15" s="176" t="e">
        <f>IF(SUM(C6:C13)=0,"-",SUM(C6:C13))</f>
        <v>#REF!</v>
      </c>
      <c r="D15" s="176">
        <f>IF(SUM(D6:D13)=0,"-",SUM(D6:D13))</f>
        <v>278.37</v>
      </c>
      <c r="E15" s="176" t="str">
        <f>IF(SUM(E6:E13)=0,"-",SUM(E6:E13))</f>
        <v>-</v>
      </c>
      <c r="F15" s="176">
        <f>IF(SUM(F6:F13)=0,"-",SUM(F6:F13))</f>
        <v>740318.37</v>
      </c>
    </row>
    <row r="18" spans="2:5" ht="82.5" customHeight="1">
      <c r="B18" s="41" t="s">
        <v>369</v>
      </c>
      <c r="C18" s="65"/>
      <c r="E18" s="65" t="s">
        <v>111</v>
      </c>
    </row>
    <row r="19" spans="2:5" ht="24.75" customHeight="1">
      <c r="B19" s="41"/>
      <c r="C19" s="82" t="s">
        <v>160</v>
      </c>
      <c r="D19" s="83"/>
      <c r="E19" s="82" t="s">
        <v>288</v>
      </c>
    </row>
    <row r="20" spans="2:5" ht="27" customHeight="1">
      <c r="B20" s="41" t="s">
        <v>359</v>
      </c>
      <c r="C20" s="84"/>
      <c r="D20" s="83"/>
      <c r="E20" s="84" t="s">
        <v>112</v>
      </c>
    </row>
    <row r="21" spans="2:5" ht="12.75">
      <c r="B21" s="42"/>
      <c r="C21" s="82" t="s">
        <v>160</v>
      </c>
      <c r="D21" s="83"/>
      <c r="E21" s="82" t="s">
        <v>288</v>
      </c>
    </row>
    <row r="22" spans="2:6" ht="12.75">
      <c r="B22" s="376" t="s">
        <v>113</v>
      </c>
      <c r="C22" s="376"/>
      <c r="D22" s="42"/>
      <c r="E22" s="42"/>
      <c r="F22" s="42"/>
    </row>
  </sheetData>
  <sheetProtection/>
  <mergeCells count="4">
    <mergeCell ref="A3:A4"/>
    <mergeCell ref="B3:B4"/>
    <mergeCell ref="A1:F1"/>
    <mergeCell ref="B22:C22"/>
  </mergeCells>
  <printOptions/>
  <pageMargins left="0.984251968503937" right="0.1968503937007874" top="0.7874015748031497" bottom="0.98425196850393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1121221"/>
  <dimension ref="A1:P198"/>
  <sheetViews>
    <sheetView showZeros="0" view="pageBreakPreview" zoomScale="75" zoomScaleNormal="75" zoomScaleSheetLayoutView="75" workbookViewId="0" topLeftCell="A1">
      <selection activeCell="G8" sqref="G8"/>
    </sheetView>
  </sheetViews>
  <sheetFormatPr defaultColWidth="9.00390625" defaultRowHeight="15.75"/>
  <cols>
    <col min="1" max="1" width="59.75390625" style="25" customWidth="1"/>
    <col min="2" max="2" width="7.125" style="25" customWidth="1"/>
    <col min="3" max="3" width="5.75390625" style="25" customWidth="1"/>
    <col min="4" max="4" width="18.125" style="25" customWidth="1"/>
    <col min="5" max="5" width="18.625" style="25" customWidth="1"/>
    <col min="6" max="6" width="18.875" style="25" customWidth="1"/>
    <col min="7" max="7" width="18.75390625" style="25" customWidth="1"/>
    <col min="8" max="8" width="18.875" style="25" customWidth="1"/>
    <col min="9" max="9" width="19.00390625" style="25" customWidth="1"/>
    <col min="10" max="10" width="18.125" style="25" customWidth="1"/>
    <col min="11" max="11" width="13.75390625" style="25" customWidth="1"/>
    <col min="12" max="16384" width="7.00390625" style="25" customWidth="1"/>
  </cols>
  <sheetData>
    <row r="1" spans="1:10" ht="69.75" customHeight="1">
      <c r="A1" s="50"/>
      <c r="B1" s="50"/>
      <c r="C1" s="50"/>
      <c r="D1" s="50"/>
      <c r="E1" s="50" t="s">
        <v>161</v>
      </c>
      <c r="F1" s="50"/>
      <c r="G1" s="50"/>
      <c r="I1" s="386" t="s">
        <v>357</v>
      </c>
      <c r="J1" s="386"/>
    </row>
    <row r="2" spans="1:10" ht="17.25" customHeight="1">
      <c r="A2" s="377" t="s">
        <v>468</v>
      </c>
      <c r="B2" s="377"/>
      <c r="C2" s="377"/>
      <c r="D2" s="377"/>
      <c r="E2" s="377"/>
      <c r="F2" s="377"/>
      <c r="G2" s="377"/>
      <c r="H2" s="377"/>
      <c r="I2" s="377"/>
      <c r="J2" s="377"/>
    </row>
    <row r="3" spans="1:10" ht="17.25" customHeight="1">
      <c r="A3" s="378" t="s">
        <v>249</v>
      </c>
      <c r="B3" s="378"/>
      <c r="C3" s="378"/>
      <c r="D3" s="378"/>
      <c r="E3" s="378"/>
      <c r="F3" s="378"/>
      <c r="G3" s="378"/>
      <c r="H3" s="378"/>
      <c r="I3" s="378"/>
      <c r="J3" s="378"/>
    </row>
    <row r="4" spans="2:10" ht="12.75" customHeight="1">
      <c r="B4" s="19"/>
      <c r="C4" s="19"/>
      <c r="D4" s="19"/>
      <c r="F4" s="58"/>
      <c r="G4" s="58"/>
      <c r="H4" s="48"/>
      <c r="I4" s="52"/>
      <c r="J4" s="85" t="s">
        <v>360</v>
      </c>
    </row>
    <row r="5" spans="1:10" ht="18.75" customHeight="1">
      <c r="A5" s="387" t="s">
        <v>469</v>
      </c>
      <c r="B5" s="387"/>
      <c r="C5" s="387"/>
      <c r="D5" s="387"/>
      <c r="E5" s="387"/>
      <c r="F5" s="387"/>
      <c r="G5" s="387"/>
      <c r="H5" s="387"/>
      <c r="I5" s="53" t="s">
        <v>361</v>
      </c>
      <c r="J5" s="339">
        <v>733702</v>
      </c>
    </row>
    <row r="6" spans="1:10" ht="18" customHeight="1">
      <c r="A6" s="87" t="s">
        <v>115</v>
      </c>
      <c r="B6" s="92"/>
      <c r="C6" s="92"/>
      <c r="D6" s="92"/>
      <c r="E6" s="93"/>
      <c r="F6" s="92"/>
      <c r="G6" s="92"/>
      <c r="H6" s="92"/>
      <c r="I6" s="55" t="s">
        <v>347</v>
      </c>
      <c r="J6" s="339">
        <v>7410136300</v>
      </c>
    </row>
    <row r="7" spans="1:10" ht="17.25" customHeight="1">
      <c r="A7" s="90" t="s">
        <v>114</v>
      </c>
      <c r="B7" s="92"/>
      <c r="C7" s="92"/>
      <c r="D7" s="92"/>
      <c r="E7" s="93"/>
      <c r="F7" s="92"/>
      <c r="G7" s="92"/>
      <c r="H7" s="92"/>
      <c r="I7" s="53" t="s">
        <v>155</v>
      </c>
      <c r="J7" s="339">
        <v>410</v>
      </c>
    </row>
    <row r="8" spans="1:8" ht="15" customHeight="1">
      <c r="A8" s="74" t="s">
        <v>174</v>
      </c>
      <c r="B8" s="75"/>
      <c r="C8" s="94"/>
      <c r="D8" s="75"/>
      <c r="E8" s="76"/>
      <c r="F8" s="95"/>
      <c r="G8" s="95"/>
      <c r="H8" s="75"/>
    </row>
    <row r="9" spans="1:9" ht="20.25" customHeight="1">
      <c r="A9" s="379" t="s">
        <v>394</v>
      </c>
      <c r="B9" s="379"/>
      <c r="C9" s="379"/>
      <c r="D9" s="379"/>
      <c r="E9" s="379"/>
      <c r="F9" s="133"/>
      <c r="G9" s="96"/>
      <c r="H9" s="75"/>
      <c r="I9" s="26"/>
    </row>
    <row r="10" spans="1:9" ht="18.75" customHeight="1">
      <c r="A10" s="87" t="s">
        <v>2</v>
      </c>
      <c r="B10" s="132"/>
      <c r="C10" s="132"/>
      <c r="D10" s="132"/>
      <c r="E10" s="132"/>
      <c r="F10" s="134"/>
      <c r="G10" s="134"/>
      <c r="H10" s="75"/>
      <c r="I10" s="26"/>
    </row>
    <row r="11" spans="1:9" ht="18" customHeight="1">
      <c r="A11" s="385" t="s">
        <v>3</v>
      </c>
      <c r="B11" s="385"/>
      <c r="C11" s="385"/>
      <c r="D11" s="385"/>
      <c r="E11" s="385"/>
      <c r="F11" s="385"/>
      <c r="G11" s="385"/>
      <c r="H11" s="385"/>
      <c r="I11" s="26"/>
    </row>
    <row r="12" spans="1:10" ht="21" customHeight="1">
      <c r="A12" s="27" t="s">
        <v>248</v>
      </c>
      <c r="B12" s="75"/>
      <c r="C12" s="75"/>
      <c r="D12" s="75"/>
      <c r="E12" s="75"/>
      <c r="F12" s="75"/>
      <c r="G12" s="75"/>
      <c r="H12" s="75"/>
      <c r="I12" s="26"/>
      <c r="J12" s="26"/>
    </row>
    <row r="13" spans="1:10" ht="14.25" customHeight="1">
      <c r="A13" s="27" t="s">
        <v>214</v>
      </c>
      <c r="B13" s="75"/>
      <c r="C13" s="75"/>
      <c r="D13" s="75"/>
      <c r="E13" s="75"/>
      <c r="F13" s="75"/>
      <c r="G13" s="75"/>
      <c r="H13" s="75"/>
      <c r="I13" s="26"/>
      <c r="J13" s="26"/>
    </row>
    <row r="14" ht="3.75" customHeight="1"/>
    <row r="15" spans="1:10" ht="10.5" customHeight="1">
      <c r="A15" s="388" t="s">
        <v>348</v>
      </c>
      <c r="B15" s="380" t="s">
        <v>156</v>
      </c>
      <c r="C15" s="380" t="s">
        <v>448</v>
      </c>
      <c r="D15" s="380" t="s">
        <v>157</v>
      </c>
      <c r="E15" s="380" t="s">
        <v>450</v>
      </c>
      <c r="F15" s="380" t="s">
        <v>158</v>
      </c>
      <c r="G15" s="380" t="s">
        <v>159</v>
      </c>
      <c r="H15" s="380" t="s">
        <v>376</v>
      </c>
      <c r="I15" s="380" t="s">
        <v>377</v>
      </c>
      <c r="J15" s="380" t="s">
        <v>449</v>
      </c>
    </row>
    <row r="16" spans="1:10" ht="10.5" customHeight="1">
      <c r="A16" s="383"/>
      <c r="B16" s="381"/>
      <c r="C16" s="381"/>
      <c r="D16" s="383"/>
      <c r="E16" s="383"/>
      <c r="F16" s="383"/>
      <c r="G16" s="383"/>
      <c r="H16" s="383"/>
      <c r="I16" s="381"/>
      <c r="J16" s="383"/>
    </row>
    <row r="17" spans="1:10" ht="10.5" customHeight="1">
      <c r="A17" s="383"/>
      <c r="B17" s="381"/>
      <c r="C17" s="381"/>
      <c r="D17" s="383"/>
      <c r="E17" s="383"/>
      <c r="F17" s="383"/>
      <c r="G17" s="383"/>
      <c r="H17" s="383"/>
      <c r="I17" s="381"/>
      <c r="J17" s="383"/>
    </row>
    <row r="18" spans="1:10" ht="10.5" customHeight="1">
      <c r="A18" s="383"/>
      <c r="B18" s="381"/>
      <c r="C18" s="381"/>
      <c r="D18" s="383"/>
      <c r="E18" s="383"/>
      <c r="F18" s="383"/>
      <c r="G18" s="383"/>
      <c r="H18" s="383"/>
      <c r="I18" s="381"/>
      <c r="J18" s="383"/>
    </row>
    <row r="19" spans="1:10" ht="24" customHeight="1">
      <c r="A19" s="384"/>
      <c r="B19" s="382"/>
      <c r="C19" s="382"/>
      <c r="D19" s="384"/>
      <c r="E19" s="384"/>
      <c r="F19" s="384"/>
      <c r="G19" s="384"/>
      <c r="H19" s="384"/>
      <c r="I19" s="382"/>
      <c r="J19" s="384"/>
    </row>
    <row r="20" spans="1:10" ht="12" customHeight="1">
      <c r="A20" s="31">
        <v>1</v>
      </c>
      <c r="B20" s="31">
        <v>2</v>
      </c>
      <c r="C20" s="31">
        <v>3</v>
      </c>
      <c r="D20" s="31">
        <v>4</v>
      </c>
      <c r="E20" s="31">
        <v>5</v>
      </c>
      <c r="F20" s="31">
        <v>6</v>
      </c>
      <c r="G20" s="31">
        <v>7</v>
      </c>
      <c r="H20" s="31">
        <v>8</v>
      </c>
      <c r="I20" s="31">
        <v>9</v>
      </c>
      <c r="J20" s="31">
        <v>10</v>
      </c>
    </row>
    <row r="21" spans="1:11" ht="18.75" customHeight="1">
      <c r="A21" s="202" t="s">
        <v>15</v>
      </c>
      <c r="B21" s="234" t="s">
        <v>349</v>
      </c>
      <c r="C21" s="98" t="s">
        <v>350</v>
      </c>
      <c r="D21" s="170">
        <f>IF(SUM(D22,D56,D76,D81)=0,"-",SUM(D22,D56,D76,D81))</f>
        <v>3718887</v>
      </c>
      <c r="E21" s="228">
        <f>IF(SUM(E24,E27,E30:E31,E35,E42:E43,E51,E83)=0,"-",SUM(E24,E27,E30:E31,E35,E42:E43,E51,E83))</f>
        <v>3718887</v>
      </c>
      <c r="F21" s="170" t="str">
        <f>IF(SUM(F22,F56,F76,F81)=0,"-",SUM(F22,F56,F76,F81))</f>
        <v>-</v>
      </c>
      <c r="G21" s="170">
        <f>IF(SUM(G22,G56,G76,G81)=0,"-",SUM(G22,G56,G76,G81))</f>
        <v>3505028.67</v>
      </c>
      <c r="H21" s="170">
        <f>IF(SUM(H22,H56,H76,H81)=0,"-",SUM(H22,H56,H76,H81))</f>
        <v>3505028.67</v>
      </c>
      <c r="I21" s="170">
        <f>IF(SUM(I22,I56,I76,I81)=0,"-",SUM(I22,I56,I76,I81))</f>
        <v>3540317.43</v>
      </c>
      <c r="J21" s="170" t="str">
        <f>IF(SUM(J22,J56,J76,J81)=0,"-",SUM(J22,J56,J76,J81))</f>
        <v>-</v>
      </c>
      <c r="K21" s="59"/>
    </row>
    <row r="22" spans="1:10" ht="28.5" customHeight="1">
      <c r="A22" s="203" t="s">
        <v>16</v>
      </c>
      <c r="B22" s="135">
        <v>2000</v>
      </c>
      <c r="C22" s="98" t="s">
        <v>351</v>
      </c>
      <c r="D22" s="170">
        <f>IF(SUM(D23,D28,D44,D47,D51,D55)=0,"-",SUM(D23,D28,D44,D47,D51,D55))</f>
        <v>3718887</v>
      </c>
      <c r="E22" s="229" t="s">
        <v>393</v>
      </c>
      <c r="F22" s="170" t="str">
        <f>IF(SUM(F23,F28,F44,F47,F51,F55)=0,"-",SUM(F23,F28,F44,F47,F51,F55))</f>
        <v>-</v>
      </c>
      <c r="G22" s="170">
        <f>IF(SUM(G23,G28,G44,G47,G51,G55)=0,"-",SUM(G23,G28,G44,G47,G51,G55))</f>
        <v>3505028.67</v>
      </c>
      <c r="H22" s="170">
        <f>IF(SUM(H23,H28,H44,H47,H51,H55)=0,"-",SUM(H23,H28,H44,H47,H51,H55))</f>
        <v>3505028.67</v>
      </c>
      <c r="I22" s="170">
        <f>IF(SUM(I23,I28,I44,I47,I51,I55)=0,"-",SUM(I23,I28,I44,I47,I51,I55))</f>
        <v>3540317.43</v>
      </c>
      <c r="J22" s="170" t="str">
        <f>IF(SUM(J23,J28,J44,J47,J51,J55)=0,"-",SUM(J23,J28,J44,J47,J51,J55))</f>
        <v>-</v>
      </c>
    </row>
    <row r="23" spans="1:10" ht="16.5" customHeight="1">
      <c r="A23" s="204" t="s">
        <v>277</v>
      </c>
      <c r="B23" s="135">
        <v>2100</v>
      </c>
      <c r="C23" s="98" t="s">
        <v>352</v>
      </c>
      <c r="D23" s="170">
        <f>IF(SUM(D24,D27)=0,"-",SUM(D24,D27))</f>
        <v>2832310</v>
      </c>
      <c r="E23" s="229" t="s">
        <v>393</v>
      </c>
      <c r="F23" s="170" t="str">
        <f>IF(SUM(F24,F27)=0,"-",SUM(F24,F27))</f>
        <v>-</v>
      </c>
      <c r="G23" s="170">
        <f>IF(SUM(G24,G27)=0,"-",SUM(G24,G27))</f>
        <v>2832310</v>
      </c>
      <c r="H23" s="170">
        <f>IF(SUM(H24,H27)=0,"-",SUM(H24,H27))</f>
        <v>2832310</v>
      </c>
      <c r="I23" s="170">
        <f>IF(SUM(I24,I27)=0,"-",SUM(I24,I27))</f>
        <v>2832310</v>
      </c>
      <c r="J23" s="170" t="str">
        <f>IF(SUM(J24,J27)=0,"-",SUM(J24,J27))</f>
        <v>-</v>
      </c>
    </row>
    <row r="24" spans="1:10" ht="16.5" customHeight="1">
      <c r="A24" s="205" t="s">
        <v>278</v>
      </c>
      <c r="B24" s="136">
        <v>2110</v>
      </c>
      <c r="C24" s="166" t="s">
        <v>353</v>
      </c>
      <c r="D24" s="170">
        <f>IF(SUM(D25:D26)=0,"-",SUM(D25:D26))</f>
        <v>2136110</v>
      </c>
      <c r="E24" s="229">
        <v>2136110</v>
      </c>
      <c r="F24" s="170" t="str">
        <f>IF(SUM(F25:F26)=0,"-",SUM(F25:F26))</f>
        <v>-</v>
      </c>
      <c r="G24" s="170">
        <f>IF(SUM(G25:G26)=0,"-",SUM(G25:G26))</f>
        <v>2136110</v>
      </c>
      <c r="H24" s="170">
        <f>IF(SUM(H25:H26)=0,"-",SUM(H25:H26))</f>
        <v>2136110</v>
      </c>
      <c r="I24" s="170">
        <f>IF(SUM(I25:I26)=0,"-",SUM(I25:I26))</f>
        <v>2136110</v>
      </c>
      <c r="J24" s="170" t="str">
        <f>IF(SUM(J25:J26)=0,"-",SUM(J25:J26))</f>
        <v>-</v>
      </c>
    </row>
    <row r="25" spans="1:10" ht="16.5" customHeight="1">
      <c r="A25" s="206" t="s">
        <v>279</v>
      </c>
      <c r="B25" s="136">
        <v>2111</v>
      </c>
      <c r="C25" s="166" t="s">
        <v>354</v>
      </c>
      <c r="D25" s="229">
        <v>2136110</v>
      </c>
      <c r="E25" s="229" t="s">
        <v>393</v>
      </c>
      <c r="F25" s="229" t="s">
        <v>393</v>
      </c>
      <c r="G25" s="229">
        <v>2136110</v>
      </c>
      <c r="H25" s="229">
        <v>2136110</v>
      </c>
      <c r="I25" s="229">
        <v>2136110</v>
      </c>
      <c r="J25" s="229" t="s">
        <v>393</v>
      </c>
    </row>
    <row r="26" spans="1:10" ht="15.75" customHeight="1">
      <c r="A26" s="207" t="s">
        <v>280</v>
      </c>
      <c r="B26" s="136">
        <v>2112</v>
      </c>
      <c r="C26" s="235" t="s">
        <v>289</v>
      </c>
      <c r="D26" s="229" t="s">
        <v>393</v>
      </c>
      <c r="E26" s="229" t="s">
        <v>393</v>
      </c>
      <c r="F26" s="229" t="s">
        <v>393</v>
      </c>
      <c r="G26" s="229" t="s">
        <v>393</v>
      </c>
      <c r="H26" s="229" t="s">
        <v>393</v>
      </c>
      <c r="I26" s="229" t="s">
        <v>393</v>
      </c>
      <c r="J26" s="229" t="s">
        <v>393</v>
      </c>
    </row>
    <row r="27" spans="1:13" ht="15.75" customHeight="1">
      <c r="A27" s="208" t="s">
        <v>281</v>
      </c>
      <c r="B27" s="137">
        <v>2120</v>
      </c>
      <c r="C27" s="235" t="s">
        <v>290</v>
      </c>
      <c r="D27" s="229">
        <v>696200</v>
      </c>
      <c r="E27" s="229">
        <v>696200</v>
      </c>
      <c r="F27" s="229" t="s">
        <v>393</v>
      </c>
      <c r="G27" s="229">
        <v>696200</v>
      </c>
      <c r="H27" s="229">
        <v>696200</v>
      </c>
      <c r="I27" s="229">
        <v>696200</v>
      </c>
      <c r="J27" s="229" t="s">
        <v>393</v>
      </c>
      <c r="M27" s="59"/>
    </row>
    <row r="28" spans="1:13" ht="16.5" customHeight="1">
      <c r="A28" s="209" t="s">
        <v>282</v>
      </c>
      <c r="B28" s="232">
        <v>2200</v>
      </c>
      <c r="C28" s="98" t="s">
        <v>291</v>
      </c>
      <c r="D28" s="170">
        <f>IF(SUM(D29:D35,D41)=0,"-",SUM(D29:D35,D41))</f>
        <v>883577</v>
      </c>
      <c r="E28" s="229" t="s">
        <v>393</v>
      </c>
      <c r="F28" s="170" t="str">
        <f>IF(SUM(F29:F35,F41)=0,"-",SUM(F29:F35,F41))</f>
        <v>-</v>
      </c>
      <c r="G28" s="170">
        <f>IF(SUM(G29:G35,G41)=0,"-",SUM(G29:G35,G41))</f>
        <v>669820.0900000001</v>
      </c>
      <c r="H28" s="170">
        <f>IF(SUM(H29:H35,H41)=0,"-",SUM(H29:H35,H41))</f>
        <v>669820.0900000001</v>
      </c>
      <c r="I28" s="170">
        <f>IF(SUM(I29:I35,I41)=0,"-",SUM(I29:I35,I41))</f>
        <v>706608.85</v>
      </c>
      <c r="J28" s="170" t="str">
        <f>IF(SUM(J29:J35,J41)=0,"-",SUM(J29:J35,J41))</f>
        <v>-</v>
      </c>
      <c r="M28" s="59"/>
    </row>
    <row r="29" spans="1:10" ht="15.75" customHeight="1">
      <c r="A29" s="210" t="s">
        <v>283</v>
      </c>
      <c r="B29" s="138">
        <v>2210</v>
      </c>
      <c r="C29" s="166" t="s">
        <v>292</v>
      </c>
      <c r="D29" s="229">
        <v>40100</v>
      </c>
      <c r="E29" s="229" t="s">
        <v>393</v>
      </c>
      <c r="F29" s="229" t="s">
        <v>393</v>
      </c>
      <c r="G29" s="229">
        <v>29232.13</v>
      </c>
      <c r="H29" s="229">
        <v>29232.13</v>
      </c>
      <c r="I29" s="229">
        <v>28496.87</v>
      </c>
      <c r="J29" s="229" t="s">
        <v>393</v>
      </c>
    </row>
    <row r="30" spans="1:10" ht="18" customHeight="1">
      <c r="A30" s="205" t="s">
        <v>284</v>
      </c>
      <c r="B30" s="138">
        <v>2220</v>
      </c>
      <c r="C30" s="166" t="s">
        <v>293</v>
      </c>
      <c r="D30" s="229" t="s">
        <v>393</v>
      </c>
      <c r="E30" s="229" t="s">
        <v>393</v>
      </c>
      <c r="F30" s="229" t="s">
        <v>393</v>
      </c>
      <c r="G30" s="229" t="s">
        <v>393</v>
      </c>
      <c r="H30" s="229" t="s">
        <v>393</v>
      </c>
      <c r="I30" s="229" t="s">
        <v>393</v>
      </c>
      <c r="J30" s="229" t="s">
        <v>393</v>
      </c>
    </row>
    <row r="31" spans="1:10" ht="17.25" customHeight="1">
      <c r="A31" s="205" t="s">
        <v>285</v>
      </c>
      <c r="B31" s="138">
        <v>2230</v>
      </c>
      <c r="C31" s="166" t="s">
        <v>127</v>
      </c>
      <c r="D31" s="229" t="s">
        <v>393</v>
      </c>
      <c r="E31" s="229" t="s">
        <v>393</v>
      </c>
      <c r="F31" s="229" t="s">
        <v>393</v>
      </c>
      <c r="G31" s="229" t="s">
        <v>393</v>
      </c>
      <c r="H31" s="229" t="s">
        <v>393</v>
      </c>
      <c r="I31" s="229" t="s">
        <v>393</v>
      </c>
      <c r="J31" s="229" t="s">
        <v>393</v>
      </c>
    </row>
    <row r="32" spans="1:10" ht="16.5" customHeight="1">
      <c r="A32" s="211" t="s">
        <v>286</v>
      </c>
      <c r="B32" s="138">
        <v>2240</v>
      </c>
      <c r="C32" s="166" t="s">
        <v>131</v>
      </c>
      <c r="D32" s="229">
        <v>84400</v>
      </c>
      <c r="E32" s="229" t="s">
        <v>393</v>
      </c>
      <c r="F32" s="229" t="s">
        <v>393</v>
      </c>
      <c r="G32" s="229">
        <v>64819.43</v>
      </c>
      <c r="H32" s="229">
        <v>64819.43</v>
      </c>
      <c r="I32" s="229">
        <v>81810.94</v>
      </c>
      <c r="J32" s="229" t="s">
        <v>393</v>
      </c>
    </row>
    <row r="33" spans="1:10" ht="17.25" customHeight="1">
      <c r="A33" s="210" t="s">
        <v>287</v>
      </c>
      <c r="B33" s="138">
        <v>2250</v>
      </c>
      <c r="C33" s="166" t="s">
        <v>135</v>
      </c>
      <c r="D33" s="229">
        <v>13300</v>
      </c>
      <c r="E33" s="229" t="s">
        <v>393</v>
      </c>
      <c r="F33" s="229" t="s">
        <v>393</v>
      </c>
      <c r="G33" s="229">
        <v>12075.14</v>
      </c>
      <c r="H33" s="229">
        <v>12075.14</v>
      </c>
      <c r="I33" s="229">
        <v>11326.84</v>
      </c>
      <c r="J33" s="229" t="s">
        <v>393</v>
      </c>
    </row>
    <row r="34" spans="1:10" ht="17.25" customHeight="1">
      <c r="A34" s="212" t="s">
        <v>337</v>
      </c>
      <c r="B34" s="138">
        <v>2260</v>
      </c>
      <c r="C34" s="166" t="s">
        <v>188</v>
      </c>
      <c r="D34" s="229" t="s">
        <v>393</v>
      </c>
      <c r="E34" s="229" t="s">
        <v>393</v>
      </c>
      <c r="F34" s="229" t="s">
        <v>393</v>
      </c>
      <c r="G34" s="229" t="s">
        <v>393</v>
      </c>
      <c r="H34" s="229" t="s">
        <v>393</v>
      </c>
      <c r="I34" s="229" t="s">
        <v>393</v>
      </c>
      <c r="J34" s="229" t="s">
        <v>393</v>
      </c>
    </row>
    <row r="35" spans="1:16" ht="17.25" customHeight="1">
      <c r="A35" s="211" t="s">
        <v>338</v>
      </c>
      <c r="B35" s="138">
        <v>2270</v>
      </c>
      <c r="C35" s="166" t="s">
        <v>193</v>
      </c>
      <c r="D35" s="228">
        <f>IF(SUM(D36:D40)=0,"-",SUM(D36:D40))</f>
        <v>136200</v>
      </c>
      <c r="E35" s="229">
        <v>136200</v>
      </c>
      <c r="F35" s="228" t="str">
        <f>IF(SUM(F36:F40)=0,"-",SUM(F36:F40))</f>
        <v>-</v>
      </c>
      <c r="G35" s="228">
        <f>IF(SUM(G36:G40)=0,"-",SUM(G36:G40))</f>
        <v>136039.75</v>
      </c>
      <c r="H35" s="228">
        <f>IF(SUM(H36:H40)=0,"-",SUM(H36:H40))</f>
        <v>136039.75</v>
      </c>
      <c r="I35" s="228">
        <f>IF(SUM(I36:I40)=0,"-",SUM(I36:I40))</f>
        <v>135539.75</v>
      </c>
      <c r="J35" s="228" t="str">
        <f>IF(SUM(J36:J40)=0,"-",SUM(J36:J40))</f>
        <v>-</v>
      </c>
      <c r="K35" s="32"/>
      <c r="L35" s="32"/>
      <c r="M35" s="32"/>
      <c r="N35" s="32"/>
      <c r="O35" s="32"/>
      <c r="P35" s="32"/>
    </row>
    <row r="36" spans="1:10" ht="16.5" customHeight="1">
      <c r="A36" s="213" t="s">
        <v>241</v>
      </c>
      <c r="B36" s="139">
        <v>2271</v>
      </c>
      <c r="C36" s="166" t="s">
        <v>195</v>
      </c>
      <c r="D36" s="229">
        <v>81700</v>
      </c>
      <c r="E36" s="229" t="s">
        <v>393</v>
      </c>
      <c r="F36" s="229" t="s">
        <v>393</v>
      </c>
      <c r="G36" s="229">
        <v>81555.87</v>
      </c>
      <c r="H36" s="229">
        <v>81555.87</v>
      </c>
      <c r="I36" s="229">
        <v>81055.87</v>
      </c>
      <c r="J36" s="229" t="s">
        <v>393</v>
      </c>
    </row>
    <row r="37" spans="1:12" ht="17.25" customHeight="1">
      <c r="A37" s="213" t="s">
        <v>242</v>
      </c>
      <c r="B37" s="139">
        <v>2272</v>
      </c>
      <c r="C37" s="235" t="s">
        <v>197</v>
      </c>
      <c r="D37" s="229">
        <v>3000</v>
      </c>
      <c r="E37" s="229" t="s">
        <v>393</v>
      </c>
      <c r="F37" s="229" t="s">
        <v>393</v>
      </c>
      <c r="G37" s="229">
        <v>2986.87</v>
      </c>
      <c r="H37" s="229">
        <v>2986.87</v>
      </c>
      <c r="I37" s="229">
        <v>2986.87</v>
      </c>
      <c r="J37" s="229" t="s">
        <v>393</v>
      </c>
      <c r="L37" s="59"/>
    </row>
    <row r="38" spans="1:10" ht="17.25" customHeight="1">
      <c r="A38" s="206" t="s">
        <v>243</v>
      </c>
      <c r="B38" s="139">
        <v>2273</v>
      </c>
      <c r="C38" s="235" t="s">
        <v>199</v>
      </c>
      <c r="D38" s="229">
        <v>51500</v>
      </c>
      <c r="E38" s="229" t="s">
        <v>393</v>
      </c>
      <c r="F38" s="229" t="s">
        <v>393</v>
      </c>
      <c r="G38" s="229">
        <v>51497.01</v>
      </c>
      <c r="H38" s="229">
        <v>51497.01</v>
      </c>
      <c r="I38" s="229">
        <v>51497.01</v>
      </c>
      <c r="J38" s="229" t="s">
        <v>393</v>
      </c>
    </row>
    <row r="39" spans="1:10" ht="16.5" customHeight="1">
      <c r="A39" s="214" t="s">
        <v>244</v>
      </c>
      <c r="B39" s="139">
        <v>2274</v>
      </c>
      <c r="C39" s="235" t="s">
        <v>213</v>
      </c>
      <c r="D39" s="229" t="s">
        <v>393</v>
      </c>
      <c r="E39" s="229" t="s">
        <v>393</v>
      </c>
      <c r="F39" s="229" t="s">
        <v>393</v>
      </c>
      <c r="G39" s="229" t="s">
        <v>393</v>
      </c>
      <c r="H39" s="229" t="s">
        <v>393</v>
      </c>
      <c r="I39" s="229" t="s">
        <v>393</v>
      </c>
      <c r="J39" s="229" t="s">
        <v>393</v>
      </c>
    </row>
    <row r="40" spans="1:10" ht="16.5" customHeight="1">
      <c r="A40" s="213" t="s">
        <v>245</v>
      </c>
      <c r="B40" s="139">
        <v>2275</v>
      </c>
      <c r="C40" s="166" t="s">
        <v>419</v>
      </c>
      <c r="D40" s="229" t="s">
        <v>393</v>
      </c>
      <c r="E40" s="229" t="s">
        <v>393</v>
      </c>
      <c r="F40" s="229" t="s">
        <v>393</v>
      </c>
      <c r="G40" s="229" t="s">
        <v>393</v>
      </c>
      <c r="H40" s="229" t="s">
        <v>393</v>
      </c>
      <c r="I40" s="229" t="s">
        <v>393</v>
      </c>
      <c r="J40" s="229" t="s">
        <v>393</v>
      </c>
    </row>
    <row r="41" spans="1:10" ht="30" customHeight="1">
      <c r="A41" s="215" t="s">
        <v>339</v>
      </c>
      <c r="B41" s="136">
        <v>2280</v>
      </c>
      <c r="C41" s="166" t="s">
        <v>421</v>
      </c>
      <c r="D41" s="228">
        <f>IF(SUM(D42:D43)=0,"-",SUM(D42:D43))</f>
        <v>609577</v>
      </c>
      <c r="E41" s="229" t="s">
        <v>393</v>
      </c>
      <c r="F41" s="228" t="str">
        <f>IF(SUM(F42:F43)=0,"-",SUM(F42:F43))</f>
        <v>-</v>
      </c>
      <c r="G41" s="228">
        <f>IF(SUM(G42:G43)=0,"-",SUM(G42:G43))</f>
        <v>427653.64</v>
      </c>
      <c r="H41" s="228">
        <f>IF(SUM(H42:H43)=0,"-",SUM(H42:H43))</f>
        <v>427653.64</v>
      </c>
      <c r="I41" s="228">
        <f>IF(SUM(I42:I43)=0,"-",SUM(I42:I43))</f>
        <v>449434.45</v>
      </c>
      <c r="J41" s="228" t="str">
        <f>IF(SUM(J42:J43)=0,"-",SUM(J42:J43))</f>
        <v>-</v>
      </c>
    </row>
    <row r="42" spans="1:10" ht="30.75" customHeight="1">
      <c r="A42" s="216" t="s">
        <v>340</v>
      </c>
      <c r="B42" s="143">
        <v>2281</v>
      </c>
      <c r="C42" s="166" t="s">
        <v>423</v>
      </c>
      <c r="D42" s="229">
        <v>52077</v>
      </c>
      <c r="E42" s="229">
        <v>52077</v>
      </c>
      <c r="F42" s="229" t="s">
        <v>393</v>
      </c>
      <c r="G42" s="229" t="s">
        <v>393</v>
      </c>
      <c r="H42" s="229" t="s">
        <v>393</v>
      </c>
      <c r="I42" s="229" t="s">
        <v>393</v>
      </c>
      <c r="J42" s="229" t="s">
        <v>393</v>
      </c>
    </row>
    <row r="43" spans="1:13" ht="31.5" customHeight="1">
      <c r="A43" s="216" t="s">
        <v>18</v>
      </c>
      <c r="B43" s="136">
        <v>2282</v>
      </c>
      <c r="C43" s="166" t="s">
        <v>424</v>
      </c>
      <c r="D43" s="229">
        <v>557500</v>
      </c>
      <c r="E43" s="229">
        <v>557500</v>
      </c>
      <c r="F43" s="229" t="s">
        <v>393</v>
      </c>
      <c r="G43" s="229">
        <v>427653.64</v>
      </c>
      <c r="H43" s="229">
        <v>427653.64</v>
      </c>
      <c r="I43" s="229">
        <v>449434.45</v>
      </c>
      <c r="J43" s="229" t="s">
        <v>393</v>
      </c>
      <c r="M43" s="59"/>
    </row>
    <row r="44" spans="1:10" ht="20.25" customHeight="1">
      <c r="A44" s="217" t="s">
        <v>4</v>
      </c>
      <c r="B44" s="135">
        <v>2400</v>
      </c>
      <c r="C44" s="98" t="s">
        <v>426</v>
      </c>
      <c r="D44" s="228" t="str">
        <f>IF(SUM(D45:D46)=0,"-",SUM(D45:D46))</f>
        <v>-</v>
      </c>
      <c r="E44" s="229" t="s">
        <v>393</v>
      </c>
      <c r="F44" s="228" t="str">
        <f>IF(SUM(F45:F46)=0,"-",SUM(F45:F46))</f>
        <v>-</v>
      </c>
      <c r="G44" s="228" t="str">
        <f>IF(SUM(G45:G46)=0,"-",SUM(G45:G46))</f>
        <v>-</v>
      </c>
      <c r="H44" s="228" t="str">
        <f>IF(SUM(H45:H46)=0,"-",SUM(H45:H46))</f>
        <v>-</v>
      </c>
      <c r="I44" s="228" t="str">
        <f>IF(SUM(I45:I46)=0,"-",SUM(I45:I46))</f>
        <v>-</v>
      </c>
      <c r="J44" s="228" t="str">
        <f>IF(SUM(J45:J46)=0,"-",SUM(J45:J46))</f>
        <v>-</v>
      </c>
    </row>
    <row r="45" spans="1:10" ht="18.75" customHeight="1">
      <c r="A45" s="218" t="s">
        <v>5</v>
      </c>
      <c r="B45" s="140">
        <v>2410</v>
      </c>
      <c r="C45" s="166" t="s">
        <v>322</v>
      </c>
      <c r="D45" s="229" t="s">
        <v>393</v>
      </c>
      <c r="E45" s="229" t="s">
        <v>393</v>
      </c>
      <c r="F45" s="229" t="s">
        <v>393</v>
      </c>
      <c r="G45" s="229" t="s">
        <v>393</v>
      </c>
      <c r="H45" s="229" t="s">
        <v>393</v>
      </c>
      <c r="I45" s="229" t="s">
        <v>393</v>
      </c>
      <c r="J45" s="229" t="s">
        <v>393</v>
      </c>
    </row>
    <row r="46" spans="1:10" ht="18.75" customHeight="1">
      <c r="A46" s="218" t="s">
        <v>6</v>
      </c>
      <c r="B46" s="140">
        <v>2420</v>
      </c>
      <c r="C46" s="166" t="s">
        <v>324</v>
      </c>
      <c r="D46" s="229" t="s">
        <v>393</v>
      </c>
      <c r="E46" s="229" t="s">
        <v>393</v>
      </c>
      <c r="F46" s="229" t="s">
        <v>393</v>
      </c>
      <c r="G46" s="229" t="s">
        <v>393</v>
      </c>
      <c r="H46" s="229" t="s">
        <v>393</v>
      </c>
      <c r="I46" s="229" t="s">
        <v>393</v>
      </c>
      <c r="J46" s="229" t="s">
        <v>393</v>
      </c>
    </row>
    <row r="47" spans="1:10" ht="19.5" customHeight="1">
      <c r="A47" s="219" t="s">
        <v>7</v>
      </c>
      <c r="B47" s="168">
        <v>2600</v>
      </c>
      <c r="C47" s="98" t="s">
        <v>332</v>
      </c>
      <c r="D47" s="228" t="str">
        <f>IF(SUM(D48:D50)=0,"-",SUM(D48:D50))</f>
        <v>-</v>
      </c>
      <c r="E47" s="229" t="s">
        <v>393</v>
      </c>
      <c r="F47" s="228" t="str">
        <f>IF(SUM(F48:F50)=0,"-",SUM(F48:F50))</f>
        <v>-</v>
      </c>
      <c r="G47" s="228" t="str">
        <f>IF(SUM(G48:G50)=0,"-",SUM(G48:G50))</f>
        <v>-</v>
      </c>
      <c r="H47" s="228" t="str">
        <f>IF(SUM(H48:H50)=0,"-",SUM(H48:H50))</f>
        <v>-</v>
      </c>
      <c r="I47" s="228" t="str">
        <f>IF(SUM(I48:I50)=0,"-",SUM(I48:I50))</f>
        <v>-</v>
      </c>
      <c r="J47" s="228" t="str">
        <f>IF(SUM(J48:J50)=0,"-",SUM(J48:J50))</f>
        <v>-</v>
      </c>
    </row>
    <row r="48" spans="1:13" ht="30" customHeight="1">
      <c r="A48" s="210" t="s">
        <v>246</v>
      </c>
      <c r="B48" s="140">
        <v>2610</v>
      </c>
      <c r="C48" s="235" t="s">
        <v>216</v>
      </c>
      <c r="D48" s="229" t="s">
        <v>393</v>
      </c>
      <c r="E48" s="229" t="s">
        <v>393</v>
      </c>
      <c r="F48" s="229" t="s">
        <v>393</v>
      </c>
      <c r="G48" s="229" t="s">
        <v>393</v>
      </c>
      <c r="H48" s="229" t="s">
        <v>393</v>
      </c>
      <c r="I48" s="229" t="s">
        <v>393</v>
      </c>
      <c r="J48" s="229" t="s">
        <v>393</v>
      </c>
      <c r="M48" s="59"/>
    </row>
    <row r="49" spans="1:10" ht="31.5" customHeight="1">
      <c r="A49" s="220" t="s">
        <v>414</v>
      </c>
      <c r="B49" s="140">
        <v>2620</v>
      </c>
      <c r="C49" s="166" t="s">
        <v>218</v>
      </c>
      <c r="D49" s="229" t="s">
        <v>393</v>
      </c>
      <c r="E49" s="229" t="s">
        <v>393</v>
      </c>
      <c r="F49" s="229" t="s">
        <v>393</v>
      </c>
      <c r="G49" s="229" t="s">
        <v>393</v>
      </c>
      <c r="H49" s="229" t="s">
        <v>393</v>
      </c>
      <c r="I49" s="229" t="s">
        <v>393</v>
      </c>
      <c r="J49" s="229" t="s">
        <v>393</v>
      </c>
    </row>
    <row r="50" spans="1:10" ht="33" customHeight="1">
      <c r="A50" s="210" t="s">
        <v>27</v>
      </c>
      <c r="B50" s="140">
        <v>2630</v>
      </c>
      <c r="C50" s="166" t="s">
        <v>219</v>
      </c>
      <c r="D50" s="229" t="s">
        <v>393</v>
      </c>
      <c r="E50" s="229" t="s">
        <v>393</v>
      </c>
      <c r="F50" s="229" t="s">
        <v>393</v>
      </c>
      <c r="G50" s="229" t="s">
        <v>393</v>
      </c>
      <c r="H50" s="229" t="s">
        <v>393</v>
      </c>
      <c r="I50" s="229" t="s">
        <v>393</v>
      </c>
      <c r="J50" s="229" t="s">
        <v>393</v>
      </c>
    </row>
    <row r="51" spans="1:10" ht="17.25" customHeight="1">
      <c r="A51" s="221" t="s">
        <v>28</v>
      </c>
      <c r="B51" s="142">
        <v>2700</v>
      </c>
      <c r="C51" s="98" t="s">
        <v>224</v>
      </c>
      <c r="D51" s="228" t="str">
        <f>IF(SUM(D52:D54)=0,"-",SUM(D52:D54))</f>
        <v>-</v>
      </c>
      <c r="E51" s="229" t="s">
        <v>393</v>
      </c>
      <c r="F51" s="228" t="str">
        <f>IF(SUM(F52:F54)=0,"-",SUM(F52:F54))</f>
        <v>-</v>
      </c>
      <c r="G51" s="228" t="str">
        <f>IF(SUM(G52:G54)=0,"-",SUM(G52:G54))</f>
        <v>-</v>
      </c>
      <c r="H51" s="228" t="str">
        <f>IF(SUM(H52:H54)=0,"-",SUM(H52:H54))</f>
        <v>-</v>
      </c>
      <c r="I51" s="228" t="str">
        <f>IF(SUM(I52:I54)=0,"-",SUM(I52:I54))</f>
        <v>-</v>
      </c>
      <c r="J51" s="228" t="str">
        <f>IF(SUM(J52:J54)=0,"-",SUM(J52:J54))</f>
        <v>-</v>
      </c>
    </row>
    <row r="52" spans="1:13" ht="18" customHeight="1">
      <c r="A52" s="205" t="s">
        <v>30</v>
      </c>
      <c r="B52" s="136">
        <v>2710</v>
      </c>
      <c r="C52" s="235" t="s">
        <v>225</v>
      </c>
      <c r="D52" s="229" t="s">
        <v>393</v>
      </c>
      <c r="E52" s="229" t="s">
        <v>393</v>
      </c>
      <c r="F52" s="229" t="s">
        <v>393</v>
      </c>
      <c r="G52" s="229" t="s">
        <v>393</v>
      </c>
      <c r="H52" s="229" t="s">
        <v>393</v>
      </c>
      <c r="I52" s="229" t="s">
        <v>393</v>
      </c>
      <c r="J52" s="229" t="s">
        <v>393</v>
      </c>
      <c r="M52" s="59"/>
    </row>
    <row r="53" spans="1:10" ht="17.25" customHeight="1">
      <c r="A53" s="211" t="s">
        <v>31</v>
      </c>
      <c r="B53" s="136">
        <v>2720</v>
      </c>
      <c r="C53" s="235" t="s">
        <v>179</v>
      </c>
      <c r="D53" s="229" t="s">
        <v>393</v>
      </c>
      <c r="E53" s="229" t="s">
        <v>393</v>
      </c>
      <c r="F53" s="229" t="s">
        <v>393</v>
      </c>
      <c r="G53" s="229" t="s">
        <v>393</v>
      </c>
      <c r="H53" s="229" t="s">
        <v>393</v>
      </c>
      <c r="I53" s="229" t="s">
        <v>393</v>
      </c>
      <c r="J53" s="229" t="s">
        <v>393</v>
      </c>
    </row>
    <row r="54" spans="1:14" ht="17.25" customHeight="1">
      <c r="A54" s="211" t="s">
        <v>32</v>
      </c>
      <c r="B54" s="136">
        <v>2730</v>
      </c>
      <c r="C54" s="166" t="s">
        <v>181</v>
      </c>
      <c r="D54" s="229" t="s">
        <v>393</v>
      </c>
      <c r="E54" s="229" t="s">
        <v>393</v>
      </c>
      <c r="F54" s="229" t="s">
        <v>393</v>
      </c>
      <c r="G54" s="229" t="s">
        <v>393</v>
      </c>
      <c r="H54" s="229" t="s">
        <v>393</v>
      </c>
      <c r="I54" s="229" t="s">
        <v>393</v>
      </c>
      <c r="J54" s="229" t="s">
        <v>393</v>
      </c>
      <c r="N54" s="59"/>
    </row>
    <row r="55" spans="1:10" ht="17.25" customHeight="1">
      <c r="A55" s="221" t="s">
        <v>33</v>
      </c>
      <c r="B55" s="142">
        <v>2800</v>
      </c>
      <c r="C55" s="98" t="s">
        <v>182</v>
      </c>
      <c r="D55" s="229">
        <v>3000</v>
      </c>
      <c r="E55" s="229" t="s">
        <v>393</v>
      </c>
      <c r="F55" s="229" t="s">
        <v>393</v>
      </c>
      <c r="G55" s="229">
        <v>2898.58</v>
      </c>
      <c r="H55" s="229">
        <v>2898.58</v>
      </c>
      <c r="I55" s="229">
        <v>1398.58</v>
      </c>
      <c r="J55" s="229" t="s">
        <v>393</v>
      </c>
    </row>
    <row r="56" spans="1:11" ht="18" customHeight="1">
      <c r="A56" s="165" t="s">
        <v>247</v>
      </c>
      <c r="B56" s="142">
        <v>3000</v>
      </c>
      <c r="C56" s="98" t="s">
        <v>183</v>
      </c>
      <c r="D56" s="228" t="str">
        <f>IF(SUM(D57,D71)=0,"-",SUM(D57,D71))</f>
        <v>-</v>
      </c>
      <c r="E56" s="230" t="s">
        <v>393</v>
      </c>
      <c r="F56" s="170" t="str">
        <f>IF(SUM(F57,F71)=0,"-",SUM(F57,F71))</f>
        <v>-</v>
      </c>
      <c r="G56" s="170" t="str">
        <f>IF(SUM(G57,G71)=0,"-",SUM(G57,G71))</f>
        <v>-</v>
      </c>
      <c r="H56" s="170" t="str">
        <f>IF(SUM(H57,H71)=0,"-",SUM(H57,H71))</f>
        <v>-</v>
      </c>
      <c r="I56" s="170" t="str">
        <f>IF(SUM(I57,I71)=0,"-",SUM(I57,I71))</f>
        <v>-</v>
      </c>
      <c r="J56" s="170" t="str">
        <f>IF(SUM(J57,J71)=0,"-",SUM(J57,J71))</f>
        <v>-</v>
      </c>
      <c r="K56" s="198"/>
    </row>
    <row r="57" spans="1:10" ht="17.25" customHeight="1">
      <c r="A57" s="221" t="s">
        <v>415</v>
      </c>
      <c r="B57" s="142">
        <v>3100</v>
      </c>
      <c r="C57" s="98" t="s">
        <v>274</v>
      </c>
      <c r="D57" s="170" t="str">
        <f>IF(SUM(D58:D59,D62,D65,D69:D70)=0,"-",SUM(D58:D59,D62,D65,D69:D70))</f>
        <v>-</v>
      </c>
      <c r="E57" s="229" t="s">
        <v>393</v>
      </c>
      <c r="F57" s="170" t="str">
        <f>IF(SUM(F58:F59,F62,F65,F69:F70)=0,"-",SUM(F58:F59,F62,F65,F69:F70))</f>
        <v>-</v>
      </c>
      <c r="G57" s="170" t="str">
        <f>IF(SUM(G58:G59,G62,G65,G69:G70)=0,"-",SUM(G58:G59,G62,G65,G69:G70))</f>
        <v>-</v>
      </c>
      <c r="H57" s="170" t="str">
        <f>IF(SUM(H58:H59,H62,H65,H69:H70)=0,"-",SUM(H58:H59,H62,H65,H69:H70))</f>
        <v>-</v>
      </c>
      <c r="I57" s="170" t="str">
        <f>IF(SUM(I58:I59,I62,I65,I69:I70)=0,"-",SUM(I58:I59,I62,I65,I69:I70))</f>
        <v>-</v>
      </c>
      <c r="J57" s="170" t="str">
        <f>IF(SUM(J58:J59,J62,J65,J69:J70)=0,"-",SUM(J58:J59,J62,J65,J69:J70))</f>
        <v>-</v>
      </c>
    </row>
    <row r="58" spans="1:10" ht="18" customHeight="1">
      <c r="A58" s="205" t="s">
        <v>416</v>
      </c>
      <c r="B58" s="136">
        <v>3110</v>
      </c>
      <c r="C58" s="166" t="s">
        <v>315</v>
      </c>
      <c r="D58" s="229" t="s">
        <v>393</v>
      </c>
      <c r="E58" s="229" t="s">
        <v>393</v>
      </c>
      <c r="F58" s="229" t="s">
        <v>393</v>
      </c>
      <c r="G58" s="229" t="s">
        <v>393</v>
      </c>
      <c r="H58" s="229" t="s">
        <v>393</v>
      </c>
      <c r="I58" s="229" t="s">
        <v>393</v>
      </c>
      <c r="J58" s="229" t="s">
        <v>393</v>
      </c>
    </row>
    <row r="59" spans="1:14" ht="17.25" customHeight="1">
      <c r="A59" s="205" t="s">
        <v>417</v>
      </c>
      <c r="B59" s="136">
        <v>3120</v>
      </c>
      <c r="C59" s="166" t="s">
        <v>380</v>
      </c>
      <c r="D59" s="170" t="str">
        <f>IF(SUM(D60:D61)=0,"-",SUM(D60:D61))</f>
        <v>-</v>
      </c>
      <c r="E59" s="229" t="s">
        <v>393</v>
      </c>
      <c r="F59" s="170" t="str">
        <f>IF(SUM(F60:F61)=0,"-",SUM(F60:F61))</f>
        <v>-</v>
      </c>
      <c r="G59" s="170" t="str">
        <f>IF(SUM(G60:G61)=0,"-",SUM(G60:G61))</f>
        <v>-</v>
      </c>
      <c r="H59" s="170" t="str">
        <f>IF(SUM(H60:H61)=0,"-",SUM(H60:H61))</f>
        <v>-</v>
      </c>
      <c r="I59" s="170" t="str">
        <f>IF(SUM(I60:I61)=0,"-",SUM(I60:I61))</f>
        <v>-</v>
      </c>
      <c r="J59" s="170" t="str">
        <f>IF(SUM(J60:J61)=0,"-",SUM(J60:J61))</f>
        <v>-</v>
      </c>
      <c r="M59" s="59"/>
      <c r="N59" s="59"/>
    </row>
    <row r="60" spans="1:10" ht="18" customHeight="1">
      <c r="A60" s="214" t="s">
        <v>34</v>
      </c>
      <c r="B60" s="141">
        <v>3121</v>
      </c>
      <c r="C60" s="235" t="s">
        <v>140</v>
      </c>
      <c r="D60" s="229" t="s">
        <v>393</v>
      </c>
      <c r="E60" s="229" t="s">
        <v>393</v>
      </c>
      <c r="F60" s="229" t="s">
        <v>393</v>
      </c>
      <c r="G60" s="229" t="s">
        <v>393</v>
      </c>
      <c r="H60" s="229" t="s">
        <v>393</v>
      </c>
      <c r="I60" s="229" t="s">
        <v>393</v>
      </c>
      <c r="J60" s="229" t="s">
        <v>393</v>
      </c>
    </row>
    <row r="61" spans="1:10" ht="15.75" customHeight="1">
      <c r="A61" s="214" t="s">
        <v>35</v>
      </c>
      <c r="B61" s="139">
        <v>3122</v>
      </c>
      <c r="C61" s="235" t="s">
        <v>142</v>
      </c>
      <c r="D61" s="229" t="s">
        <v>393</v>
      </c>
      <c r="E61" s="229" t="s">
        <v>393</v>
      </c>
      <c r="F61" s="229" t="s">
        <v>393</v>
      </c>
      <c r="G61" s="229" t="s">
        <v>393</v>
      </c>
      <c r="H61" s="229" t="s">
        <v>393</v>
      </c>
      <c r="I61" s="229" t="s">
        <v>393</v>
      </c>
      <c r="J61" s="229" t="s">
        <v>393</v>
      </c>
    </row>
    <row r="62" spans="1:14" ht="15.75" customHeight="1">
      <c r="A62" s="205" t="s">
        <v>341</v>
      </c>
      <c r="B62" s="136">
        <v>3130</v>
      </c>
      <c r="C62" s="166" t="s">
        <v>144</v>
      </c>
      <c r="D62" s="170" t="str">
        <f>IF(SUM(D63:D64)=0,"-",SUM(D63:D64))</f>
        <v>-</v>
      </c>
      <c r="E62" s="229" t="s">
        <v>393</v>
      </c>
      <c r="F62" s="170" t="str">
        <f>IF(SUM(F63:F64)=0,"-",SUM(F63:F64))</f>
        <v>-</v>
      </c>
      <c r="G62" s="170" t="str">
        <f>IF(SUM(G63:G64)=0,"-",SUM(G63:G64))</f>
        <v>-</v>
      </c>
      <c r="H62" s="170" t="str">
        <f>IF(SUM(H63:H64)=0,"-",SUM(H63:H64))</f>
        <v>-</v>
      </c>
      <c r="I62" s="170" t="str">
        <f>IF(SUM(I63:I64)=0,"-",SUM(I63:I64))</f>
        <v>-</v>
      </c>
      <c r="J62" s="170" t="str">
        <f>IF(SUM(J63:J64)=0,"-",SUM(J63:J64))</f>
        <v>-</v>
      </c>
      <c r="K62" s="1"/>
      <c r="L62" s="1"/>
      <c r="M62" s="43"/>
      <c r="N62" s="1"/>
    </row>
    <row r="63" spans="1:10" ht="17.25" customHeight="1">
      <c r="A63" s="222" t="s">
        <v>8</v>
      </c>
      <c r="B63" s="139">
        <v>3131</v>
      </c>
      <c r="C63" s="166" t="s">
        <v>173</v>
      </c>
      <c r="D63" s="229" t="s">
        <v>393</v>
      </c>
      <c r="E63" s="229" t="s">
        <v>393</v>
      </c>
      <c r="F63" s="229" t="s">
        <v>393</v>
      </c>
      <c r="G63" s="229" t="s">
        <v>393</v>
      </c>
      <c r="H63" s="229" t="s">
        <v>393</v>
      </c>
      <c r="I63" s="229" t="s">
        <v>393</v>
      </c>
      <c r="J63" s="229" t="s">
        <v>393</v>
      </c>
    </row>
    <row r="64" spans="1:10" ht="17.25" customHeight="1">
      <c r="A64" s="222" t="s">
        <v>9</v>
      </c>
      <c r="B64" s="139">
        <v>3132</v>
      </c>
      <c r="C64" s="166" t="s">
        <v>440</v>
      </c>
      <c r="D64" s="229" t="s">
        <v>393</v>
      </c>
      <c r="E64" s="229" t="s">
        <v>393</v>
      </c>
      <c r="F64" s="229" t="s">
        <v>393</v>
      </c>
      <c r="G64" s="229" t="s">
        <v>393</v>
      </c>
      <c r="H64" s="229" t="s">
        <v>393</v>
      </c>
      <c r="I64" s="229" t="s">
        <v>393</v>
      </c>
      <c r="J64" s="229" t="s">
        <v>393</v>
      </c>
    </row>
    <row r="65" spans="1:13" ht="17.25" customHeight="1">
      <c r="A65" s="215" t="s">
        <v>190</v>
      </c>
      <c r="B65" s="167">
        <v>3140</v>
      </c>
      <c r="C65" s="235" t="s">
        <v>443</v>
      </c>
      <c r="D65" s="170" t="str">
        <f>IF(SUM(D66:D68)=0,"-",SUM(D66:D68))</f>
        <v>-</v>
      </c>
      <c r="E65" s="229" t="s">
        <v>393</v>
      </c>
      <c r="F65" s="170" t="str">
        <f>IF(SUM(F66:F68)=0,"-",SUM(F66:F68))</f>
        <v>-</v>
      </c>
      <c r="G65" s="170" t="str">
        <f>IF(SUM(G66:G68)=0,"-",SUM(G66:G68))</f>
        <v>-</v>
      </c>
      <c r="H65" s="170" t="str">
        <f>IF(SUM(H66:H68)=0,"-",SUM(H66:H68))</f>
        <v>-</v>
      </c>
      <c r="I65" s="170" t="str">
        <f>IF(SUM(I66:I68)=0,"-",SUM(I66:I68))</f>
        <v>-</v>
      </c>
      <c r="J65" s="170" t="str">
        <f>IF(SUM(J66:J68)=0,"-",SUM(J66:J68))</f>
        <v>-</v>
      </c>
      <c r="M65" s="59"/>
    </row>
    <row r="66" spans="1:10" ht="16.5" customHeight="1">
      <c r="A66" s="216" t="s">
        <v>10</v>
      </c>
      <c r="B66" s="144">
        <v>3141</v>
      </c>
      <c r="C66" s="166" t="s">
        <v>445</v>
      </c>
      <c r="D66" s="229" t="s">
        <v>393</v>
      </c>
      <c r="E66" s="229" t="s">
        <v>393</v>
      </c>
      <c r="F66" s="229" t="s">
        <v>393</v>
      </c>
      <c r="G66" s="229" t="s">
        <v>393</v>
      </c>
      <c r="H66" s="229" t="s">
        <v>393</v>
      </c>
      <c r="I66" s="229" t="s">
        <v>393</v>
      </c>
      <c r="J66" s="229" t="s">
        <v>393</v>
      </c>
    </row>
    <row r="67" spans="1:10" ht="17.25" customHeight="1">
      <c r="A67" s="216" t="s">
        <v>11</v>
      </c>
      <c r="B67" s="144">
        <v>3142</v>
      </c>
      <c r="C67" s="166" t="s">
        <v>253</v>
      </c>
      <c r="D67" s="229" t="s">
        <v>393</v>
      </c>
      <c r="E67" s="229" t="s">
        <v>393</v>
      </c>
      <c r="F67" s="229" t="s">
        <v>393</v>
      </c>
      <c r="G67" s="229" t="s">
        <v>393</v>
      </c>
      <c r="H67" s="229" t="s">
        <v>393</v>
      </c>
      <c r="I67" s="229" t="s">
        <v>393</v>
      </c>
      <c r="J67" s="229" t="s">
        <v>393</v>
      </c>
    </row>
    <row r="68" spans="1:10" ht="17.25" customHeight="1">
      <c r="A68" s="216" t="s">
        <v>316</v>
      </c>
      <c r="B68" s="144">
        <v>3143</v>
      </c>
      <c r="C68" s="166" t="s">
        <v>254</v>
      </c>
      <c r="D68" s="229" t="s">
        <v>393</v>
      </c>
      <c r="E68" s="229" t="s">
        <v>393</v>
      </c>
      <c r="F68" s="229" t="s">
        <v>393</v>
      </c>
      <c r="G68" s="229" t="s">
        <v>393</v>
      </c>
      <c r="H68" s="229" t="s">
        <v>393</v>
      </c>
      <c r="I68" s="229" t="s">
        <v>393</v>
      </c>
      <c r="J68" s="229" t="s">
        <v>393</v>
      </c>
    </row>
    <row r="69" spans="1:14" ht="15.75" customHeight="1">
      <c r="A69" s="205" t="s">
        <v>231</v>
      </c>
      <c r="B69" s="136">
        <v>3150</v>
      </c>
      <c r="C69" s="166" t="s">
        <v>257</v>
      </c>
      <c r="D69" s="229" t="s">
        <v>393</v>
      </c>
      <c r="E69" s="229" t="s">
        <v>393</v>
      </c>
      <c r="F69" s="229" t="s">
        <v>393</v>
      </c>
      <c r="G69" s="229" t="s">
        <v>393</v>
      </c>
      <c r="H69" s="229" t="s">
        <v>393</v>
      </c>
      <c r="I69" s="229" t="s">
        <v>393</v>
      </c>
      <c r="J69" s="229" t="s">
        <v>393</v>
      </c>
      <c r="N69" s="59"/>
    </row>
    <row r="70" spans="1:10" ht="15.75" customHeight="1">
      <c r="A70" s="223" t="s">
        <v>12</v>
      </c>
      <c r="B70" s="233">
        <v>3160</v>
      </c>
      <c r="C70" s="166" t="s">
        <v>259</v>
      </c>
      <c r="D70" s="229" t="s">
        <v>393</v>
      </c>
      <c r="E70" s="229" t="s">
        <v>393</v>
      </c>
      <c r="F70" s="229" t="s">
        <v>393</v>
      </c>
      <c r="G70" s="229" t="s">
        <v>393</v>
      </c>
      <c r="H70" s="229" t="s">
        <v>393</v>
      </c>
      <c r="I70" s="229" t="s">
        <v>393</v>
      </c>
      <c r="J70" s="229" t="s">
        <v>393</v>
      </c>
    </row>
    <row r="71" spans="1:10" ht="16.5" customHeight="1">
      <c r="A71" s="221" t="s">
        <v>232</v>
      </c>
      <c r="B71" s="142">
        <v>3200</v>
      </c>
      <c r="C71" s="98" t="s">
        <v>260</v>
      </c>
      <c r="D71" s="228" t="str">
        <f>IF(SUM(D72:D75)=0,"-",SUM(D72:D75))</f>
        <v>-</v>
      </c>
      <c r="E71" s="229" t="s">
        <v>393</v>
      </c>
      <c r="F71" s="228" t="str">
        <f>IF(SUM(F72:F75)=0,"-",SUM(F72:F75))</f>
        <v>-</v>
      </c>
      <c r="G71" s="228" t="str">
        <f>IF(SUM(G72:G75)=0,"-",SUM(G72:G75))</f>
        <v>-</v>
      </c>
      <c r="H71" s="228" t="str">
        <f>IF(SUM(H72:H75)=0,"-",SUM(H72:H75))</f>
        <v>-</v>
      </c>
      <c r="I71" s="228" t="str">
        <f>IF(SUM(I72:I75)=0,"-",SUM(I72:I75))</f>
        <v>-</v>
      </c>
      <c r="J71" s="228" t="str">
        <f>IF(SUM(J72:J75)=0,"-",SUM(J72:J75))</f>
        <v>-</v>
      </c>
    </row>
    <row r="72" spans="1:10" ht="17.25" customHeight="1">
      <c r="A72" s="211" t="s">
        <v>17</v>
      </c>
      <c r="B72" s="136">
        <v>3210</v>
      </c>
      <c r="C72" s="166" t="s">
        <v>261</v>
      </c>
      <c r="D72" s="229" t="s">
        <v>393</v>
      </c>
      <c r="E72" s="229" t="s">
        <v>393</v>
      </c>
      <c r="F72" s="229" t="s">
        <v>393</v>
      </c>
      <c r="G72" s="229" t="s">
        <v>393</v>
      </c>
      <c r="H72" s="229" t="s">
        <v>393</v>
      </c>
      <c r="I72" s="229" t="s">
        <v>393</v>
      </c>
      <c r="J72" s="229" t="s">
        <v>393</v>
      </c>
    </row>
    <row r="73" spans="1:10" ht="29.25" customHeight="1">
      <c r="A73" s="205" t="s">
        <v>233</v>
      </c>
      <c r="B73" s="136">
        <v>3220</v>
      </c>
      <c r="C73" s="166" t="s">
        <v>263</v>
      </c>
      <c r="D73" s="229" t="s">
        <v>393</v>
      </c>
      <c r="E73" s="229" t="s">
        <v>393</v>
      </c>
      <c r="F73" s="229" t="s">
        <v>393</v>
      </c>
      <c r="G73" s="229" t="s">
        <v>393</v>
      </c>
      <c r="H73" s="229" t="s">
        <v>393</v>
      </c>
      <c r="I73" s="229" t="s">
        <v>393</v>
      </c>
      <c r="J73" s="229" t="s">
        <v>393</v>
      </c>
    </row>
    <row r="74" spans="1:10" ht="30.75" customHeight="1">
      <c r="A74" s="210" t="s">
        <v>13</v>
      </c>
      <c r="B74" s="136">
        <v>3230</v>
      </c>
      <c r="C74" s="166" t="s">
        <v>265</v>
      </c>
      <c r="D74" s="229" t="s">
        <v>393</v>
      </c>
      <c r="E74" s="229" t="s">
        <v>393</v>
      </c>
      <c r="F74" s="229" t="s">
        <v>393</v>
      </c>
      <c r="G74" s="229" t="s">
        <v>393</v>
      </c>
      <c r="H74" s="229" t="s">
        <v>393</v>
      </c>
      <c r="I74" s="229" t="s">
        <v>393</v>
      </c>
      <c r="J74" s="229" t="s">
        <v>393</v>
      </c>
    </row>
    <row r="75" spans="1:10" ht="18" customHeight="1">
      <c r="A75" s="224" t="s">
        <v>234</v>
      </c>
      <c r="B75" s="136">
        <v>3240</v>
      </c>
      <c r="C75" s="166" t="s">
        <v>267</v>
      </c>
      <c r="D75" s="229" t="s">
        <v>393</v>
      </c>
      <c r="E75" s="229" t="s">
        <v>393</v>
      </c>
      <c r="F75" s="229" t="s">
        <v>393</v>
      </c>
      <c r="G75" s="229" t="s">
        <v>393</v>
      </c>
      <c r="H75" s="229" t="s">
        <v>393</v>
      </c>
      <c r="I75" s="229" t="s">
        <v>393</v>
      </c>
      <c r="J75" s="229" t="s">
        <v>393</v>
      </c>
    </row>
    <row r="76" spans="1:12" ht="17.25" customHeight="1">
      <c r="A76" s="164" t="s">
        <v>87</v>
      </c>
      <c r="B76" s="168">
        <v>4100</v>
      </c>
      <c r="C76" s="98" t="s">
        <v>270</v>
      </c>
      <c r="D76" s="228" t="str">
        <f>IF(SUM(D77)=0,"-",SUM(D77))</f>
        <v>-</v>
      </c>
      <c r="E76" s="229" t="s">
        <v>393</v>
      </c>
      <c r="F76" s="228" t="str">
        <f>IF(SUM(F77)=0,"-",SUM(F77))</f>
        <v>-</v>
      </c>
      <c r="G76" s="228" t="str">
        <f>IF(SUM(G77)=0,"-",SUM(G77))</f>
        <v>-</v>
      </c>
      <c r="H76" s="228" t="str">
        <f>IF(SUM(H77)=0,"-",SUM(H77))</f>
        <v>-</v>
      </c>
      <c r="I76" s="228" t="str">
        <f>IF(SUM(I77)=0,"-",SUM(I77))</f>
        <v>-</v>
      </c>
      <c r="J76" s="228" t="str">
        <f>IF(SUM(J77)=0,"-",SUM(J77))</f>
        <v>-</v>
      </c>
      <c r="L76" s="59"/>
    </row>
    <row r="77" spans="1:12" ht="18" customHeight="1">
      <c r="A77" s="225" t="s">
        <v>235</v>
      </c>
      <c r="B77" s="167">
        <v>4110</v>
      </c>
      <c r="C77" s="166" t="s">
        <v>258</v>
      </c>
      <c r="D77" s="170" t="str">
        <f>IF(SUM(D78:D80)=0,"-",SUM(D78:D80))</f>
        <v>-</v>
      </c>
      <c r="E77" s="229" t="s">
        <v>393</v>
      </c>
      <c r="F77" s="170" t="str">
        <f>IF(SUM(F78:F80)=0,"-",SUM(F78:F80))</f>
        <v>-</v>
      </c>
      <c r="G77" s="170" t="str">
        <f>IF(SUM(G78:G80)=0,"-",SUM(G78:G80))</f>
        <v>-</v>
      </c>
      <c r="H77" s="170" t="str">
        <f>IF(SUM(H78:H80)=0,"-",SUM(H78:H80))</f>
        <v>-</v>
      </c>
      <c r="I77" s="170" t="str">
        <f>IF(SUM(I78:I80)=0,"-",SUM(I78:I80))</f>
        <v>-</v>
      </c>
      <c r="J77" s="170" t="str">
        <f>IF(SUM(J78:J80)=0,"-",SUM(J78:J80))</f>
        <v>-</v>
      </c>
      <c r="L77" s="59"/>
    </row>
    <row r="78" spans="1:10" ht="18.75" customHeight="1">
      <c r="A78" s="226" t="s">
        <v>14</v>
      </c>
      <c r="B78" s="144">
        <v>4111</v>
      </c>
      <c r="C78" s="166" t="s">
        <v>262</v>
      </c>
      <c r="D78" s="229" t="s">
        <v>393</v>
      </c>
      <c r="E78" s="229" t="s">
        <v>393</v>
      </c>
      <c r="F78" s="229" t="s">
        <v>393</v>
      </c>
      <c r="G78" s="229" t="s">
        <v>393</v>
      </c>
      <c r="H78" s="229" t="s">
        <v>393</v>
      </c>
      <c r="I78" s="229" t="s">
        <v>393</v>
      </c>
      <c r="J78" s="229" t="s">
        <v>393</v>
      </c>
    </row>
    <row r="79" spans="1:10" ht="18" customHeight="1">
      <c r="A79" s="226" t="s">
        <v>236</v>
      </c>
      <c r="B79" s="144">
        <v>4112</v>
      </c>
      <c r="C79" s="166" t="s">
        <v>264</v>
      </c>
      <c r="D79" s="229" t="s">
        <v>393</v>
      </c>
      <c r="E79" s="229" t="s">
        <v>393</v>
      </c>
      <c r="F79" s="229" t="s">
        <v>393</v>
      </c>
      <c r="G79" s="229" t="s">
        <v>393</v>
      </c>
      <c r="H79" s="229" t="s">
        <v>393</v>
      </c>
      <c r="I79" s="229" t="s">
        <v>393</v>
      </c>
      <c r="J79" s="229" t="s">
        <v>393</v>
      </c>
    </row>
    <row r="80" spans="1:10" ht="15.75" customHeight="1">
      <c r="A80" s="226" t="s">
        <v>237</v>
      </c>
      <c r="B80" s="144">
        <v>4113</v>
      </c>
      <c r="C80" s="166" t="s">
        <v>266</v>
      </c>
      <c r="D80" s="229" t="s">
        <v>393</v>
      </c>
      <c r="E80" s="229" t="s">
        <v>393</v>
      </c>
      <c r="F80" s="229" t="s">
        <v>393</v>
      </c>
      <c r="G80" s="229" t="s">
        <v>393</v>
      </c>
      <c r="H80" s="229" t="s">
        <v>393</v>
      </c>
      <c r="I80" s="229" t="s">
        <v>393</v>
      </c>
      <c r="J80" s="229" t="s">
        <v>393</v>
      </c>
    </row>
    <row r="81" spans="1:10" ht="16.5" customHeight="1">
      <c r="A81" s="164" t="s">
        <v>375</v>
      </c>
      <c r="B81" s="168">
        <v>4200</v>
      </c>
      <c r="C81" s="98" t="s">
        <v>268</v>
      </c>
      <c r="D81" s="170" t="str">
        <f>IF(SUM(D82)=0,"-",SUM(D82))</f>
        <v>-</v>
      </c>
      <c r="E81" s="229" t="s">
        <v>393</v>
      </c>
      <c r="F81" s="170" t="str">
        <f>IF(SUM(F82)=0,"-",SUM(F82))</f>
        <v>-</v>
      </c>
      <c r="G81" s="170" t="str">
        <f>IF(SUM(G82)=0,"-",SUM(G82))</f>
        <v>-</v>
      </c>
      <c r="H81" s="170" t="str">
        <f>IF(SUM(H82)=0,"-",SUM(H82))</f>
        <v>-</v>
      </c>
      <c r="I81" s="170" t="str">
        <f>IF(SUM(I82)=0,"-",SUM(I82))</f>
        <v>-</v>
      </c>
      <c r="J81" s="170" t="str">
        <f>IF(SUM(J82)=0,"-",SUM(J82))</f>
        <v>-</v>
      </c>
    </row>
    <row r="82" spans="1:14" ht="17.25" customHeight="1">
      <c r="A82" s="225" t="s">
        <v>256</v>
      </c>
      <c r="B82" s="167">
        <v>4210</v>
      </c>
      <c r="C82" s="166" t="s">
        <v>271</v>
      </c>
      <c r="D82" s="229" t="s">
        <v>393</v>
      </c>
      <c r="E82" s="229" t="s">
        <v>393</v>
      </c>
      <c r="F82" s="229" t="s">
        <v>393</v>
      </c>
      <c r="G82" s="229" t="s">
        <v>393</v>
      </c>
      <c r="H82" s="229" t="s">
        <v>393</v>
      </c>
      <c r="I82" s="229" t="s">
        <v>393</v>
      </c>
      <c r="J82" s="229" t="s">
        <v>393</v>
      </c>
      <c r="N82" s="59"/>
    </row>
    <row r="83" spans="1:10" ht="17.25" customHeight="1">
      <c r="A83" s="227" t="s">
        <v>446</v>
      </c>
      <c r="B83" s="144">
        <v>5000</v>
      </c>
      <c r="C83" s="166" t="s">
        <v>272</v>
      </c>
      <c r="D83" s="231" t="s">
        <v>191</v>
      </c>
      <c r="E83" s="229">
        <v>140800</v>
      </c>
      <c r="F83" s="231" t="s">
        <v>191</v>
      </c>
      <c r="G83" s="231" t="s">
        <v>191</v>
      </c>
      <c r="H83" s="231" t="s">
        <v>191</v>
      </c>
      <c r="I83" s="231" t="s">
        <v>191</v>
      </c>
      <c r="J83" s="231" t="s">
        <v>191</v>
      </c>
    </row>
    <row r="84" spans="1:10" ht="17.25" customHeight="1">
      <c r="A84" s="226" t="s">
        <v>238</v>
      </c>
      <c r="B84" s="144">
        <v>9000</v>
      </c>
      <c r="C84" s="166" t="s">
        <v>239</v>
      </c>
      <c r="D84" s="229" t="s">
        <v>393</v>
      </c>
      <c r="E84" s="229" t="s">
        <v>393</v>
      </c>
      <c r="F84" s="229" t="s">
        <v>393</v>
      </c>
      <c r="G84" s="229" t="s">
        <v>393</v>
      </c>
      <c r="H84" s="229" t="s">
        <v>393</v>
      </c>
      <c r="I84" s="229" t="s">
        <v>393</v>
      </c>
      <c r="J84" s="229" t="s">
        <v>393</v>
      </c>
    </row>
    <row r="85" spans="1:10" ht="45.75" customHeight="1">
      <c r="A85" s="69" t="s">
        <v>250</v>
      </c>
      <c r="B85" s="33"/>
      <c r="C85" s="33"/>
      <c r="D85" s="56"/>
      <c r="E85" s="63"/>
      <c r="F85" s="63"/>
      <c r="G85" s="338" t="s">
        <v>111</v>
      </c>
      <c r="H85" s="63"/>
      <c r="I85" s="33"/>
      <c r="J85" s="33"/>
    </row>
    <row r="86" spans="1:10" ht="10.5" customHeight="1">
      <c r="A86" s="147" t="s">
        <v>251</v>
      </c>
      <c r="B86" s="33"/>
      <c r="C86" s="33"/>
      <c r="D86" s="155" t="s">
        <v>160</v>
      </c>
      <c r="E86" s="154"/>
      <c r="F86" s="64"/>
      <c r="G86" s="155" t="s">
        <v>288</v>
      </c>
      <c r="H86" s="154"/>
      <c r="I86" s="33"/>
      <c r="J86" s="33"/>
    </row>
    <row r="87" spans="1:10" ht="15" customHeight="1">
      <c r="A87" s="69" t="s">
        <v>465</v>
      </c>
      <c r="B87" s="33"/>
      <c r="C87" s="33"/>
      <c r="D87" s="56"/>
      <c r="E87" s="63"/>
      <c r="F87" s="33"/>
      <c r="G87" s="338" t="s">
        <v>112</v>
      </c>
      <c r="H87" s="63"/>
      <c r="I87" s="33"/>
      <c r="J87" s="33"/>
    </row>
    <row r="88" spans="1:10" ht="10.5" customHeight="1">
      <c r="A88" s="33" t="s">
        <v>466</v>
      </c>
      <c r="B88" s="33"/>
      <c r="C88" s="33"/>
      <c r="D88" s="155" t="s">
        <v>160</v>
      </c>
      <c r="E88" s="154"/>
      <c r="F88" s="64"/>
      <c r="G88" s="155" t="s">
        <v>288</v>
      </c>
      <c r="H88" s="154"/>
      <c r="I88" s="33"/>
      <c r="J88" s="33"/>
    </row>
    <row r="89" spans="1:10" ht="1.5" customHeight="1">
      <c r="A89" s="34"/>
      <c r="B89" s="35"/>
      <c r="C89" s="36"/>
      <c r="D89" s="35"/>
      <c r="E89" s="35"/>
      <c r="F89" s="35"/>
      <c r="G89" s="35"/>
      <c r="H89" s="35"/>
      <c r="I89" s="35"/>
      <c r="J89" s="35"/>
    </row>
    <row r="90" spans="1:10" ht="16.5" customHeight="1">
      <c r="A90" s="33" t="s">
        <v>116</v>
      </c>
      <c r="B90" s="33"/>
      <c r="C90" s="33"/>
      <c r="D90" s="33"/>
      <c r="E90" s="33"/>
      <c r="F90" s="33"/>
      <c r="G90" s="33"/>
      <c r="H90" s="33"/>
      <c r="I90" s="33"/>
      <c r="J90" s="33"/>
    </row>
    <row r="91" spans="1:10" ht="12.75">
      <c r="A91" s="33"/>
      <c r="B91" s="33"/>
      <c r="C91" s="33"/>
      <c r="D91" s="33"/>
      <c r="E91" s="33"/>
      <c r="F91" s="33"/>
      <c r="G91" s="33"/>
      <c r="H91" s="33"/>
      <c r="I91" s="33"/>
      <c r="J91" s="33"/>
    </row>
    <row r="92" spans="1:10" ht="12.75">
      <c r="A92" s="37"/>
      <c r="B92" s="38"/>
      <c r="C92" s="39"/>
      <c r="D92" s="38"/>
      <c r="E92" s="38"/>
      <c r="F92" s="38"/>
      <c r="G92" s="38"/>
      <c r="H92" s="38"/>
      <c r="I92" s="38"/>
      <c r="J92" s="38"/>
    </row>
    <row r="93" spans="1:10" ht="12.75">
      <c r="A93" s="37"/>
      <c r="B93" s="38"/>
      <c r="C93" s="39"/>
      <c r="D93" s="38"/>
      <c r="E93" s="38"/>
      <c r="F93" s="38"/>
      <c r="G93" s="38"/>
      <c r="H93" s="38"/>
      <c r="I93" s="38"/>
      <c r="J93" s="38"/>
    </row>
    <row r="94" spans="1:10" ht="12.75">
      <c r="A94" s="37"/>
      <c r="B94" s="38"/>
      <c r="C94" s="39"/>
      <c r="D94" s="38"/>
      <c r="E94" s="38"/>
      <c r="F94" s="38"/>
      <c r="G94" s="38"/>
      <c r="H94" s="38"/>
      <c r="I94" s="38"/>
      <c r="J94" s="38"/>
    </row>
    <row r="95" spans="1:10" ht="12.75">
      <c r="A95" s="37"/>
      <c r="B95" s="38"/>
      <c r="C95" s="39"/>
      <c r="D95" s="38"/>
      <c r="E95" s="38"/>
      <c r="F95" s="38"/>
      <c r="G95" s="38"/>
      <c r="H95" s="38"/>
      <c r="I95" s="38"/>
      <c r="J95" s="38"/>
    </row>
    <row r="96" spans="1:10" ht="12.75">
      <c r="A96" s="37"/>
      <c r="B96" s="38"/>
      <c r="C96" s="39"/>
      <c r="D96" s="38"/>
      <c r="E96" s="38"/>
      <c r="F96" s="38"/>
      <c r="G96" s="38"/>
      <c r="H96" s="38"/>
      <c r="I96" s="38"/>
      <c r="J96" s="38"/>
    </row>
    <row r="97" spans="1:10" ht="12.75">
      <c r="A97" s="37"/>
      <c r="B97" s="38"/>
      <c r="C97" s="39"/>
      <c r="D97" s="38"/>
      <c r="E97" s="38"/>
      <c r="F97" s="38"/>
      <c r="G97" s="38"/>
      <c r="H97" s="38"/>
      <c r="I97" s="38"/>
      <c r="J97" s="38"/>
    </row>
    <row r="98" spans="1:10" ht="12.75">
      <c r="A98" s="37"/>
      <c r="B98" s="38"/>
      <c r="C98" s="37"/>
      <c r="D98" s="38"/>
      <c r="E98" s="38"/>
      <c r="F98" s="38"/>
      <c r="G98" s="38"/>
      <c r="H98" s="38"/>
      <c r="I98" s="38"/>
      <c r="J98" s="38"/>
    </row>
    <row r="99" spans="1:10" ht="12.75">
      <c r="A99" s="37"/>
      <c r="B99" s="38"/>
      <c r="C99" s="37"/>
      <c r="D99" s="38"/>
      <c r="E99" s="38"/>
      <c r="F99" s="38"/>
      <c r="G99" s="38"/>
      <c r="H99" s="38"/>
      <c r="I99" s="38"/>
      <c r="J99" s="38"/>
    </row>
    <row r="100" spans="1:10" ht="12.75">
      <c r="A100" s="37"/>
      <c r="B100" s="38"/>
      <c r="C100" s="37"/>
      <c r="D100" s="38"/>
      <c r="E100" s="38"/>
      <c r="F100" s="38"/>
      <c r="G100" s="38"/>
      <c r="H100" s="38"/>
      <c r="I100" s="38"/>
      <c r="J100" s="38"/>
    </row>
    <row r="101" spans="1:10" ht="12.75">
      <c r="A101" s="37"/>
      <c r="B101" s="38"/>
      <c r="C101" s="37"/>
      <c r="D101" s="38"/>
      <c r="E101" s="38"/>
      <c r="F101" s="38"/>
      <c r="G101" s="38"/>
      <c r="H101" s="38"/>
      <c r="I101" s="38"/>
      <c r="J101" s="38"/>
    </row>
    <row r="102" spans="1:10" ht="12.75">
      <c r="A102" s="37"/>
      <c r="B102" s="38"/>
      <c r="C102" s="37"/>
      <c r="D102" s="38"/>
      <c r="E102" s="38"/>
      <c r="F102" s="38"/>
      <c r="G102" s="38"/>
      <c r="H102" s="38"/>
      <c r="I102" s="38"/>
      <c r="J102" s="38"/>
    </row>
    <row r="103" spans="1:10" ht="12.75">
      <c r="A103" s="37"/>
      <c r="B103" s="38"/>
      <c r="C103" s="37"/>
      <c r="D103" s="38"/>
      <c r="E103" s="38"/>
      <c r="F103" s="38"/>
      <c r="G103" s="38"/>
      <c r="H103" s="38"/>
      <c r="I103" s="38"/>
      <c r="J103" s="38"/>
    </row>
    <row r="104" spans="1:10" ht="12.75">
      <c r="A104" s="37"/>
      <c r="B104" s="38"/>
      <c r="C104" s="37"/>
      <c r="D104" s="38"/>
      <c r="E104" s="38"/>
      <c r="F104" s="38"/>
      <c r="G104" s="38"/>
      <c r="H104" s="38"/>
      <c r="I104" s="38"/>
      <c r="J104" s="38"/>
    </row>
    <row r="105" spans="1:10" ht="12.75">
      <c r="A105" s="37"/>
      <c r="B105" s="38"/>
      <c r="C105" s="37"/>
      <c r="D105" s="38"/>
      <c r="E105" s="38"/>
      <c r="F105" s="38"/>
      <c r="G105" s="38"/>
      <c r="H105" s="38"/>
      <c r="I105" s="38"/>
      <c r="J105" s="38"/>
    </row>
    <row r="106" spans="1:3" ht="12.75">
      <c r="A106" s="40"/>
      <c r="C106" s="40"/>
    </row>
    <row r="107" spans="1:3" ht="12.75">
      <c r="A107" s="40"/>
      <c r="C107" s="40"/>
    </row>
    <row r="108" spans="1:3" ht="12.75">
      <c r="A108" s="40"/>
      <c r="C108" s="40"/>
    </row>
    <row r="109" spans="1:3" ht="12.75">
      <c r="A109" s="40"/>
      <c r="C109" s="40"/>
    </row>
    <row r="110" spans="1:3" ht="12.75">
      <c r="A110" s="40"/>
      <c r="C110" s="40"/>
    </row>
    <row r="111" spans="1:3" ht="12.75">
      <c r="A111" s="40"/>
      <c r="C111" s="40"/>
    </row>
    <row r="112" spans="1:3" ht="12.75">
      <c r="A112" s="40"/>
      <c r="C112" s="40"/>
    </row>
    <row r="113" spans="1:3" ht="12.75">
      <c r="A113" s="40"/>
      <c r="C113" s="40"/>
    </row>
    <row r="114" spans="1:3" ht="12.75">
      <c r="A114" s="40"/>
      <c r="C114" s="40"/>
    </row>
    <row r="115" spans="1:3" ht="12.75">
      <c r="A115" s="40"/>
      <c r="C115" s="40"/>
    </row>
    <row r="116" spans="1:3" ht="12.75">
      <c r="A116" s="40"/>
      <c r="C116" s="40"/>
    </row>
    <row r="117" ht="12.75">
      <c r="C117" s="40"/>
    </row>
    <row r="118" ht="12.75">
      <c r="C118" s="40"/>
    </row>
    <row r="119" ht="12.75">
      <c r="C119" s="40"/>
    </row>
    <row r="120" ht="12.75">
      <c r="C120" s="40"/>
    </row>
    <row r="121" ht="12.75">
      <c r="C121" s="40"/>
    </row>
    <row r="122" ht="12.75">
      <c r="C122" s="40"/>
    </row>
    <row r="123" ht="12.75">
      <c r="C123" s="40"/>
    </row>
    <row r="124" ht="12.75">
      <c r="C124" s="40"/>
    </row>
    <row r="125" ht="12.75">
      <c r="C125" s="40"/>
    </row>
    <row r="126" ht="12.75">
      <c r="C126" s="40"/>
    </row>
    <row r="127" ht="12.75">
      <c r="C127" s="40"/>
    </row>
    <row r="128" ht="12.75">
      <c r="C128" s="40"/>
    </row>
    <row r="129" ht="12.75">
      <c r="C129" s="40"/>
    </row>
    <row r="130" ht="12.75">
      <c r="C130" s="40"/>
    </row>
    <row r="131" ht="12.75">
      <c r="C131" s="40"/>
    </row>
    <row r="132" ht="12.75">
      <c r="C132" s="40"/>
    </row>
    <row r="133" ht="12.75">
      <c r="C133" s="40"/>
    </row>
    <row r="134" ht="12.75">
      <c r="C134" s="40"/>
    </row>
    <row r="135" ht="12.75">
      <c r="C135" s="40"/>
    </row>
    <row r="136" ht="12.75">
      <c r="C136" s="40"/>
    </row>
    <row r="137" ht="12.75">
      <c r="C137" s="40"/>
    </row>
    <row r="138" ht="12.75">
      <c r="C138" s="40"/>
    </row>
    <row r="139" ht="12.75">
      <c r="C139" s="40"/>
    </row>
    <row r="140" ht="12.75">
      <c r="C140" s="40"/>
    </row>
    <row r="141" ht="12.75">
      <c r="C141" s="40"/>
    </row>
    <row r="142" ht="12.75">
      <c r="C142" s="40"/>
    </row>
    <row r="143" ht="12.75">
      <c r="C143" s="40"/>
    </row>
    <row r="144" ht="12.75">
      <c r="C144" s="40"/>
    </row>
    <row r="145" ht="12.75">
      <c r="C145" s="40"/>
    </row>
    <row r="146" ht="12.75">
      <c r="C146" s="40"/>
    </row>
    <row r="147" ht="12.75">
      <c r="C147" s="40"/>
    </row>
    <row r="148" ht="12.75">
      <c r="C148" s="40"/>
    </row>
    <row r="149" ht="12.75">
      <c r="C149" s="40"/>
    </row>
    <row r="150" ht="12.75">
      <c r="C150" s="40"/>
    </row>
    <row r="151" ht="12.75">
      <c r="C151" s="40"/>
    </row>
    <row r="152" ht="12.75">
      <c r="C152" s="40"/>
    </row>
    <row r="153" ht="12.75">
      <c r="C153" s="40"/>
    </row>
    <row r="154" ht="12.75">
      <c r="C154" s="40"/>
    </row>
    <row r="155" ht="12.75">
      <c r="C155" s="40"/>
    </row>
    <row r="156" ht="12.75">
      <c r="C156" s="40"/>
    </row>
    <row r="157" ht="12.75">
      <c r="C157" s="40"/>
    </row>
    <row r="158" ht="12.75">
      <c r="C158" s="40"/>
    </row>
    <row r="159" ht="12.75">
      <c r="C159" s="40"/>
    </row>
    <row r="160" ht="12.75">
      <c r="C160" s="40"/>
    </row>
    <row r="161" ht="12.75">
      <c r="C161" s="40"/>
    </row>
    <row r="162" ht="12.75">
      <c r="C162" s="40"/>
    </row>
    <row r="163" ht="12.75">
      <c r="C163" s="40"/>
    </row>
    <row r="164" ht="12.75">
      <c r="C164" s="40"/>
    </row>
    <row r="165" ht="12.75">
      <c r="C165" s="40"/>
    </row>
    <row r="166" ht="12.75">
      <c r="C166" s="40"/>
    </row>
    <row r="167" ht="12.75">
      <c r="C167" s="40"/>
    </row>
    <row r="168" ht="12.75">
      <c r="C168" s="40"/>
    </row>
    <row r="169" ht="12.75">
      <c r="C169" s="40"/>
    </row>
    <row r="170" ht="12.75">
      <c r="C170" s="40"/>
    </row>
    <row r="171" ht="12.75">
      <c r="C171" s="40"/>
    </row>
    <row r="172" ht="12.75">
      <c r="C172" s="40"/>
    </row>
    <row r="173" ht="12.75">
      <c r="C173" s="40"/>
    </row>
    <row r="174" ht="12.75">
      <c r="C174" s="40"/>
    </row>
    <row r="175" ht="12.75">
      <c r="C175" s="40"/>
    </row>
    <row r="176" ht="12.75">
      <c r="C176" s="40"/>
    </row>
    <row r="177" ht="12.75">
      <c r="C177" s="40"/>
    </row>
    <row r="178" ht="12.75">
      <c r="C178" s="40"/>
    </row>
    <row r="179" ht="12.75">
      <c r="C179" s="40"/>
    </row>
    <row r="180" ht="12.75">
      <c r="C180" s="40"/>
    </row>
    <row r="181" ht="12.75">
      <c r="C181" s="40"/>
    </row>
    <row r="182" ht="12.75">
      <c r="C182" s="40"/>
    </row>
    <row r="183" ht="12.75">
      <c r="C183" s="40"/>
    </row>
    <row r="184" ht="12.75">
      <c r="C184" s="40"/>
    </row>
    <row r="185" ht="12.75">
      <c r="C185" s="40"/>
    </row>
    <row r="186" ht="12.75">
      <c r="C186" s="40"/>
    </row>
    <row r="187" ht="12.75">
      <c r="C187" s="40"/>
    </row>
    <row r="188" ht="12.75">
      <c r="C188" s="40"/>
    </row>
    <row r="189" ht="12.75">
      <c r="C189" s="40"/>
    </row>
    <row r="190" ht="12.75">
      <c r="C190" s="40"/>
    </row>
    <row r="191" ht="12.75">
      <c r="C191" s="40"/>
    </row>
    <row r="192" ht="12.75">
      <c r="C192" s="40"/>
    </row>
    <row r="193" ht="12.75">
      <c r="C193" s="40"/>
    </row>
    <row r="194" ht="12.75">
      <c r="C194" s="40"/>
    </row>
    <row r="195" ht="12.75">
      <c r="C195" s="40"/>
    </row>
    <row r="196" ht="12.75">
      <c r="C196" s="40"/>
    </row>
    <row r="197" ht="12.75">
      <c r="C197" s="40"/>
    </row>
    <row r="198" ht="12.75">
      <c r="C198" s="40"/>
    </row>
  </sheetData>
  <sheetProtection/>
  <mergeCells count="16">
    <mergeCell ref="I1:J1"/>
    <mergeCell ref="A5:H5"/>
    <mergeCell ref="A15:A19"/>
    <mergeCell ref="B15:B19"/>
    <mergeCell ref="C15:C19"/>
    <mergeCell ref="E15:E19"/>
    <mergeCell ref="D15:D19"/>
    <mergeCell ref="F15:F19"/>
    <mergeCell ref="G15:G19"/>
    <mergeCell ref="H15:H19"/>
    <mergeCell ref="A2:J2"/>
    <mergeCell ref="A3:J3"/>
    <mergeCell ref="A9:E9"/>
    <mergeCell ref="I15:I19"/>
    <mergeCell ref="J15:J19"/>
    <mergeCell ref="A11:H11"/>
  </mergeCells>
  <printOptions horizontalCentered="1"/>
  <pageMargins left="0.1968503937007874" right="0.1968503937007874" top="0.5905511811023623" bottom="0.3937007874015748" header="0" footer="0"/>
  <pageSetup fitToHeight="2" horizontalDpi="300" verticalDpi="300" orientation="landscape" pageOrder="overThenDown" paperSize="9" scale="62" r:id="rId2"/>
  <rowBreaks count="1" manualBreakCount="1">
    <brk id="45" max="9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211"/>
  <dimension ref="A1:O201"/>
  <sheetViews>
    <sheetView showZeros="0" view="pageBreakPreview" zoomScale="75" zoomScaleNormal="75" zoomScaleSheetLayoutView="75" workbookViewId="0" topLeftCell="A10">
      <selection activeCell="E30" sqref="E30"/>
    </sheetView>
  </sheetViews>
  <sheetFormatPr defaultColWidth="9.00390625" defaultRowHeight="15.75"/>
  <cols>
    <col min="1" max="1" width="58.625" style="25" customWidth="1"/>
    <col min="2" max="2" width="5.375" style="25" customWidth="1"/>
    <col min="3" max="3" width="5.625" style="25" customWidth="1"/>
    <col min="4" max="4" width="17.375" style="25" customWidth="1"/>
    <col min="5" max="5" width="16.75390625" style="25" customWidth="1"/>
    <col min="6" max="6" width="16.00390625" style="25" customWidth="1"/>
    <col min="7" max="7" width="15.375" style="25" customWidth="1"/>
    <col min="8" max="8" width="17.00390625" style="25" customWidth="1"/>
    <col min="9" max="9" width="16.625" style="25" customWidth="1"/>
    <col min="10" max="10" width="16.25390625" style="25" customWidth="1"/>
    <col min="11" max="11" width="16.00390625" style="25" customWidth="1"/>
    <col min="12" max="12" width="10.625" style="25" customWidth="1"/>
    <col min="13" max="16384" width="7.00390625" style="25" customWidth="1"/>
  </cols>
  <sheetData>
    <row r="1" spans="1:12" ht="75.75" customHeight="1">
      <c r="A1" s="377" t="s">
        <v>150</v>
      </c>
      <c r="B1" s="377"/>
      <c r="C1" s="377"/>
      <c r="D1" s="377"/>
      <c r="E1" s="377"/>
      <c r="F1" s="377"/>
      <c r="G1" s="377"/>
      <c r="H1" s="377"/>
      <c r="I1" s="62"/>
      <c r="J1" s="392" t="s">
        <v>240</v>
      </c>
      <c r="K1" s="392"/>
      <c r="L1" s="50"/>
    </row>
    <row r="2" spans="1:12" ht="17.25" customHeight="1">
      <c r="A2" s="377" t="s">
        <v>395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</row>
    <row r="3" spans="1:12" ht="4.5" customHeight="1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</row>
    <row r="4" spans="1:12" ht="18" customHeight="1">
      <c r="A4" s="378" t="s">
        <v>249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</row>
    <row r="5" spans="1:11" ht="12.75">
      <c r="A5" s="26"/>
      <c r="B5" s="26"/>
      <c r="C5" s="26"/>
      <c r="D5" s="26"/>
      <c r="E5" s="26"/>
      <c r="F5" s="26"/>
      <c r="G5" s="26"/>
      <c r="H5" s="26"/>
      <c r="I5" s="1"/>
      <c r="K5" s="85"/>
    </row>
    <row r="6" spans="2:11" ht="15.75">
      <c r="B6" s="19"/>
      <c r="C6" s="19"/>
      <c r="D6" s="19"/>
      <c r="E6" s="19"/>
      <c r="F6" s="58"/>
      <c r="G6" s="58"/>
      <c r="H6" s="48"/>
      <c r="J6" s="52"/>
      <c r="K6" s="85" t="s">
        <v>360</v>
      </c>
    </row>
    <row r="7" spans="1:11" ht="15" customHeight="1">
      <c r="A7" s="391" t="s">
        <v>396</v>
      </c>
      <c r="B7" s="391"/>
      <c r="C7" s="391"/>
      <c r="D7" s="391"/>
      <c r="E7" s="391"/>
      <c r="F7" s="391"/>
      <c r="G7" s="391"/>
      <c r="H7" s="391"/>
      <c r="I7" s="391"/>
      <c r="J7" s="53" t="s">
        <v>118</v>
      </c>
      <c r="K7" s="339">
        <v>733702</v>
      </c>
    </row>
    <row r="8" spans="1:11" ht="15.75" customHeight="1">
      <c r="A8" s="395" t="s">
        <v>397</v>
      </c>
      <c r="B8" s="395"/>
      <c r="C8" s="395"/>
      <c r="D8" s="395"/>
      <c r="E8" s="395"/>
      <c r="F8" s="395"/>
      <c r="G8" s="395"/>
      <c r="H8" s="395"/>
      <c r="I8" s="395"/>
      <c r="J8" s="53" t="s">
        <v>273</v>
      </c>
      <c r="K8" s="339">
        <v>7410136300</v>
      </c>
    </row>
    <row r="9" spans="1:11" ht="17.25" customHeight="1">
      <c r="A9" s="385" t="s">
        <v>398</v>
      </c>
      <c r="B9" s="385"/>
      <c r="C9" s="385"/>
      <c r="D9" s="385"/>
      <c r="E9" s="385"/>
      <c r="F9" s="385"/>
      <c r="G9" s="385"/>
      <c r="H9" s="385"/>
      <c r="I9" s="385"/>
      <c r="J9" s="53" t="s">
        <v>366</v>
      </c>
      <c r="K9" s="339">
        <v>410</v>
      </c>
    </row>
    <row r="10" spans="1:9" ht="19.5">
      <c r="A10" s="74" t="s">
        <v>175</v>
      </c>
      <c r="B10" s="75"/>
      <c r="C10" s="75"/>
      <c r="D10" s="75"/>
      <c r="E10" s="75"/>
      <c r="F10" s="76"/>
      <c r="G10" s="76"/>
      <c r="H10" s="75"/>
      <c r="I10" s="76"/>
    </row>
    <row r="11" spans="1:10" ht="15.75">
      <c r="A11" s="395" t="s">
        <v>399</v>
      </c>
      <c r="B11" s="395"/>
      <c r="C11" s="395"/>
      <c r="D11" s="395"/>
      <c r="E11" s="395"/>
      <c r="F11" s="253"/>
      <c r="G11" s="145"/>
      <c r="H11" s="75"/>
      <c r="I11" s="75"/>
      <c r="J11" s="26"/>
    </row>
    <row r="12" spans="1:12" ht="15" customHeight="1">
      <c r="A12" s="90" t="s">
        <v>336</v>
      </c>
      <c r="B12" s="90"/>
      <c r="C12" s="90"/>
      <c r="D12" s="90"/>
      <c r="E12" s="90"/>
      <c r="F12" s="90"/>
      <c r="G12" s="90"/>
      <c r="H12" s="90"/>
      <c r="I12" s="146"/>
      <c r="J12" s="47"/>
      <c r="K12" s="26"/>
      <c r="L12" s="26"/>
    </row>
    <row r="13" spans="1:12" ht="15" customHeight="1">
      <c r="A13" s="90" t="s">
        <v>335</v>
      </c>
      <c r="B13" s="90"/>
      <c r="C13" s="90"/>
      <c r="D13" s="90"/>
      <c r="E13" s="90"/>
      <c r="F13" s="90"/>
      <c r="G13" s="90"/>
      <c r="H13" s="90"/>
      <c r="I13" s="146"/>
      <c r="J13" s="47"/>
      <c r="K13" s="26"/>
      <c r="L13" s="26"/>
    </row>
    <row r="14" spans="1:10" ht="15">
      <c r="A14" s="27" t="s">
        <v>343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5">
      <c r="A15" s="27" t="s">
        <v>297</v>
      </c>
      <c r="B15" s="26"/>
      <c r="C15" s="26"/>
      <c r="D15" s="26"/>
      <c r="E15" s="26"/>
      <c r="F15" s="26"/>
      <c r="G15" s="26"/>
      <c r="H15" s="26"/>
      <c r="I15" s="26"/>
      <c r="J15" s="26"/>
    </row>
    <row r="16" ht="4.5" customHeight="1"/>
    <row r="17" spans="1:11" ht="10.5" customHeight="1">
      <c r="A17" s="28"/>
      <c r="B17" s="60"/>
      <c r="C17" s="86"/>
      <c r="D17" s="380" t="s">
        <v>157</v>
      </c>
      <c r="E17" s="380" t="s">
        <v>26</v>
      </c>
      <c r="F17" s="380" t="s">
        <v>158</v>
      </c>
      <c r="G17" s="396" t="s">
        <v>381</v>
      </c>
      <c r="H17" s="380" t="s">
        <v>159</v>
      </c>
      <c r="I17" s="380" t="s">
        <v>376</v>
      </c>
      <c r="J17" s="380" t="s">
        <v>378</v>
      </c>
      <c r="K17" s="380" t="s">
        <v>449</v>
      </c>
    </row>
    <row r="18" spans="1:11" ht="13.5" customHeight="1">
      <c r="A18" s="236" t="s">
        <v>348</v>
      </c>
      <c r="B18" s="61" t="s">
        <v>362</v>
      </c>
      <c r="C18" s="238" t="s">
        <v>255</v>
      </c>
      <c r="D18" s="383"/>
      <c r="E18" s="383"/>
      <c r="F18" s="383"/>
      <c r="G18" s="397"/>
      <c r="H18" s="383"/>
      <c r="I18" s="383"/>
      <c r="J18" s="381"/>
      <c r="K18" s="383"/>
    </row>
    <row r="19" spans="1:11" ht="10.5" customHeight="1">
      <c r="A19" s="29"/>
      <c r="B19" s="61" t="s">
        <v>24</v>
      </c>
      <c r="C19" s="238" t="s">
        <v>124</v>
      </c>
      <c r="D19" s="383"/>
      <c r="E19" s="383"/>
      <c r="F19" s="383"/>
      <c r="G19" s="397"/>
      <c r="H19" s="383"/>
      <c r="I19" s="383"/>
      <c r="J19" s="381"/>
      <c r="K19" s="383"/>
    </row>
    <row r="20" spans="1:11" ht="15.75" customHeight="1">
      <c r="A20" s="29"/>
      <c r="B20" s="61" t="s">
        <v>25</v>
      </c>
      <c r="C20" s="238"/>
      <c r="D20" s="383"/>
      <c r="E20" s="383"/>
      <c r="F20" s="383"/>
      <c r="G20" s="397"/>
      <c r="H20" s="383"/>
      <c r="I20" s="383"/>
      <c r="J20" s="381"/>
      <c r="K20" s="383"/>
    </row>
    <row r="21" spans="1:12" ht="15" customHeight="1">
      <c r="A21" s="29"/>
      <c r="B21" s="61"/>
      <c r="C21" s="30"/>
      <c r="D21" s="384"/>
      <c r="E21" s="384"/>
      <c r="F21" s="384"/>
      <c r="G21" s="398"/>
      <c r="H21" s="384"/>
      <c r="I21" s="384"/>
      <c r="J21" s="382"/>
      <c r="K21" s="384"/>
      <c r="L21" s="30"/>
    </row>
    <row r="22" spans="1:12" ht="15" customHeight="1">
      <c r="A22" s="31">
        <v>1</v>
      </c>
      <c r="B22" s="31">
        <v>2</v>
      </c>
      <c r="C22" s="31">
        <v>3</v>
      </c>
      <c r="D22" s="31">
        <v>4</v>
      </c>
      <c r="E22" s="31">
        <v>5</v>
      </c>
      <c r="F22" s="31">
        <v>6</v>
      </c>
      <c r="G22" s="31">
        <v>7</v>
      </c>
      <c r="H22" s="31">
        <v>8</v>
      </c>
      <c r="I22" s="31">
        <v>9</v>
      </c>
      <c r="J22" s="31">
        <v>10</v>
      </c>
      <c r="K22" s="31">
        <v>11</v>
      </c>
      <c r="L22" s="44"/>
    </row>
    <row r="23" spans="1:11" ht="17.25" customHeight="1">
      <c r="A23" s="163" t="s">
        <v>230</v>
      </c>
      <c r="B23" s="135" t="s">
        <v>349</v>
      </c>
      <c r="C23" s="98" t="s">
        <v>350</v>
      </c>
      <c r="D23" s="169">
        <f>IF(SUM(D24,D58,D78,D83)=0,"-",SUM(D24,D58,D78,D83))</f>
        <v>19409190</v>
      </c>
      <c r="E23" s="172">
        <f>IF(SUM(E26,E29,E32:E33,E37,E44:E45,E53,E85)=0,"-",SUM(E26,E29,E32:E33,E37,E44:E45,E53,E85))</f>
        <v>19409190</v>
      </c>
      <c r="F23" s="169" t="str">
        <f aca="true" t="shared" si="0" ref="F23:K23">IF(SUM(F24,F58,F78,F83)=0,"-",SUM(F24,F58,F78,F83))</f>
        <v>-</v>
      </c>
      <c r="G23" s="169" t="str">
        <f t="shared" si="0"/>
        <v>-</v>
      </c>
      <c r="H23" s="169">
        <f t="shared" si="0"/>
        <v>5665887.2</v>
      </c>
      <c r="I23" s="169">
        <f t="shared" si="0"/>
        <v>5665887.2</v>
      </c>
      <c r="J23" s="169">
        <f t="shared" si="0"/>
        <v>15155010</v>
      </c>
      <c r="K23" s="169" t="str">
        <f t="shared" si="0"/>
        <v>-</v>
      </c>
    </row>
    <row r="24" spans="1:11" ht="30.75" customHeight="1">
      <c r="A24" s="237" t="s">
        <v>23</v>
      </c>
      <c r="B24" s="135">
        <v>2000</v>
      </c>
      <c r="C24" s="98" t="s">
        <v>351</v>
      </c>
      <c r="D24" s="169">
        <f>IF(SUM(D25,D30,D46,D49,D53,D57)=0,"-",SUM(D25,D30,D46,D49,D53,D57))</f>
        <v>15640380</v>
      </c>
      <c r="E24" s="244"/>
      <c r="F24" s="169" t="str">
        <f aca="true" t="shared" si="1" ref="F24:K24">IF(SUM(F25,F30,F46,F49,F53,F57)=0,"-",SUM(F25,F30,F46,F49,F53,F57))</f>
        <v>-</v>
      </c>
      <c r="G24" s="169" t="str">
        <f t="shared" si="1"/>
        <v>-</v>
      </c>
      <c r="H24" s="169">
        <f t="shared" si="1"/>
        <v>3176947.2</v>
      </c>
      <c r="I24" s="169">
        <f t="shared" si="1"/>
        <v>3176947.2</v>
      </c>
      <c r="J24" s="169">
        <f t="shared" si="1"/>
        <v>13875140</v>
      </c>
      <c r="K24" s="169" t="str">
        <f t="shared" si="1"/>
        <v>-</v>
      </c>
    </row>
    <row r="25" spans="1:14" ht="15" customHeight="1">
      <c r="A25" s="204" t="s">
        <v>277</v>
      </c>
      <c r="B25" s="135">
        <v>2100</v>
      </c>
      <c r="C25" s="98" t="s">
        <v>352</v>
      </c>
      <c r="D25" s="169" t="str">
        <f>IF(SUM(D26,D29)=0,"-",SUM(D26,D29))</f>
        <v>-</v>
      </c>
      <c r="E25" s="244"/>
      <c r="F25" s="169" t="str">
        <f aca="true" t="shared" si="2" ref="F25:K25">IF(SUM(F26,F29)=0,"-",SUM(F26,F29))</f>
        <v>-</v>
      </c>
      <c r="G25" s="169" t="str">
        <f t="shared" si="2"/>
        <v>-</v>
      </c>
      <c r="H25" s="169" t="str">
        <f t="shared" si="2"/>
        <v>-</v>
      </c>
      <c r="I25" s="169" t="str">
        <f t="shared" si="2"/>
        <v>-</v>
      </c>
      <c r="J25" s="169" t="str">
        <f t="shared" si="2"/>
        <v>-</v>
      </c>
      <c r="K25" s="169" t="str">
        <f t="shared" si="2"/>
        <v>-</v>
      </c>
      <c r="M25" s="59"/>
      <c r="N25" s="59"/>
    </row>
    <row r="26" spans="1:11" ht="15.75" customHeight="1">
      <c r="A26" s="205" t="s">
        <v>278</v>
      </c>
      <c r="B26" s="136">
        <v>2110</v>
      </c>
      <c r="C26" s="166" t="s">
        <v>353</v>
      </c>
      <c r="D26" s="169" t="str">
        <f>IF(SUM(D27:D28)=0,"-",SUM(D27:D28))</f>
        <v>-</v>
      </c>
      <c r="E26" s="99" t="s">
        <v>393</v>
      </c>
      <c r="F26" s="169" t="str">
        <f aca="true" t="shared" si="3" ref="F26:K26">IF(SUM(F27:F28)=0,"-",SUM(F27:F28))</f>
        <v>-</v>
      </c>
      <c r="G26" s="169" t="str">
        <f t="shared" si="3"/>
        <v>-</v>
      </c>
      <c r="H26" s="169" t="str">
        <f t="shared" si="3"/>
        <v>-</v>
      </c>
      <c r="I26" s="169" t="str">
        <f t="shared" si="3"/>
        <v>-</v>
      </c>
      <c r="J26" s="169" t="str">
        <f t="shared" si="3"/>
        <v>-</v>
      </c>
      <c r="K26" s="169" t="str">
        <f t="shared" si="3"/>
        <v>-</v>
      </c>
    </row>
    <row r="27" spans="1:11" ht="13.5" customHeight="1">
      <c r="A27" s="206" t="s">
        <v>279</v>
      </c>
      <c r="B27" s="136">
        <v>2111</v>
      </c>
      <c r="C27" s="166" t="s">
        <v>354</v>
      </c>
      <c r="D27" s="99" t="s">
        <v>393</v>
      </c>
      <c r="E27" s="99" t="s">
        <v>393</v>
      </c>
      <c r="F27" s="99" t="s">
        <v>393</v>
      </c>
      <c r="G27" s="99" t="s">
        <v>393</v>
      </c>
      <c r="H27" s="99" t="s">
        <v>393</v>
      </c>
      <c r="I27" s="99" t="s">
        <v>393</v>
      </c>
      <c r="J27" s="99" t="s">
        <v>393</v>
      </c>
      <c r="K27" s="99" t="s">
        <v>393</v>
      </c>
    </row>
    <row r="28" spans="1:11" ht="15" customHeight="1">
      <c r="A28" s="207" t="s">
        <v>280</v>
      </c>
      <c r="B28" s="136">
        <v>2112</v>
      </c>
      <c r="C28" s="235" t="s">
        <v>289</v>
      </c>
      <c r="D28" s="99" t="s">
        <v>393</v>
      </c>
      <c r="E28" s="99" t="s">
        <v>393</v>
      </c>
      <c r="F28" s="99" t="s">
        <v>393</v>
      </c>
      <c r="G28" s="99" t="s">
        <v>393</v>
      </c>
      <c r="H28" s="99" t="s">
        <v>393</v>
      </c>
      <c r="I28" s="99" t="s">
        <v>393</v>
      </c>
      <c r="J28" s="99" t="s">
        <v>393</v>
      </c>
      <c r="K28" s="99" t="s">
        <v>393</v>
      </c>
    </row>
    <row r="29" spans="1:13" ht="15.75" customHeight="1">
      <c r="A29" s="208" t="s">
        <v>281</v>
      </c>
      <c r="B29" s="137">
        <v>2120</v>
      </c>
      <c r="C29" s="235" t="s">
        <v>290</v>
      </c>
      <c r="D29" s="99" t="s">
        <v>393</v>
      </c>
      <c r="E29" s="99" t="s">
        <v>393</v>
      </c>
      <c r="F29" s="99" t="s">
        <v>393</v>
      </c>
      <c r="G29" s="99" t="s">
        <v>393</v>
      </c>
      <c r="H29" s="99" t="s">
        <v>393</v>
      </c>
      <c r="I29" s="99" t="s">
        <v>393</v>
      </c>
      <c r="J29" s="99" t="s">
        <v>393</v>
      </c>
      <c r="K29" s="99" t="s">
        <v>393</v>
      </c>
      <c r="M29" s="59"/>
    </row>
    <row r="30" spans="1:12" ht="15.75" customHeight="1">
      <c r="A30" s="209" t="s">
        <v>282</v>
      </c>
      <c r="B30" s="232">
        <v>2200</v>
      </c>
      <c r="C30" s="98" t="s">
        <v>291</v>
      </c>
      <c r="D30" s="169" t="str">
        <f>IF(SUM(D31:D37,D43)=0,"-",SUM(D31:D37,D43))</f>
        <v>-</v>
      </c>
      <c r="E30" s="173" t="s">
        <v>393</v>
      </c>
      <c r="F30" s="169" t="str">
        <f aca="true" t="shared" si="4" ref="F30:K30">IF(SUM(F31:F37,F43)=0,"-",SUM(F31:F37,F43))</f>
        <v>-</v>
      </c>
      <c r="G30" s="169" t="str">
        <f t="shared" si="4"/>
        <v>-</v>
      </c>
      <c r="H30" s="169" t="str">
        <f t="shared" si="4"/>
        <v>-</v>
      </c>
      <c r="I30" s="169" t="str">
        <f t="shared" si="4"/>
        <v>-</v>
      </c>
      <c r="J30" s="169" t="str">
        <f t="shared" si="4"/>
        <v>-</v>
      </c>
      <c r="K30" s="169" t="str">
        <f t="shared" si="4"/>
        <v>-</v>
      </c>
      <c r="L30" s="59"/>
    </row>
    <row r="31" spans="1:11" ht="18" customHeight="1">
      <c r="A31" s="210" t="s">
        <v>283</v>
      </c>
      <c r="B31" s="138">
        <v>2210</v>
      </c>
      <c r="C31" s="166" t="s">
        <v>292</v>
      </c>
      <c r="D31" s="99" t="s">
        <v>393</v>
      </c>
      <c r="E31" s="99" t="s">
        <v>393</v>
      </c>
      <c r="F31" s="99" t="s">
        <v>393</v>
      </c>
      <c r="G31" s="99" t="s">
        <v>393</v>
      </c>
      <c r="H31" s="99" t="s">
        <v>393</v>
      </c>
      <c r="I31" s="99" t="s">
        <v>393</v>
      </c>
      <c r="J31" s="99" t="s">
        <v>393</v>
      </c>
      <c r="K31" s="99" t="s">
        <v>393</v>
      </c>
    </row>
    <row r="32" spans="1:11" ht="17.25" customHeight="1">
      <c r="A32" s="205" t="s">
        <v>284</v>
      </c>
      <c r="B32" s="138">
        <v>2220</v>
      </c>
      <c r="C32" s="166" t="s">
        <v>293</v>
      </c>
      <c r="D32" s="99" t="s">
        <v>393</v>
      </c>
      <c r="E32" s="99" t="s">
        <v>393</v>
      </c>
      <c r="F32" s="99" t="s">
        <v>393</v>
      </c>
      <c r="G32" s="99" t="s">
        <v>393</v>
      </c>
      <c r="H32" s="99" t="s">
        <v>393</v>
      </c>
      <c r="I32" s="99" t="s">
        <v>393</v>
      </c>
      <c r="J32" s="99" t="s">
        <v>393</v>
      </c>
      <c r="K32" s="99" t="s">
        <v>393</v>
      </c>
    </row>
    <row r="33" spans="1:11" ht="16.5" customHeight="1">
      <c r="A33" s="205" t="s">
        <v>285</v>
      </c>
      <c r="B33" s="138">
        <v>2230</v>
      </c>
      <c r="C33" s="166" t="s">
        <v>127</v>
      </c>
      <c r="D33" s="99" t="s">
        <v>393</v>
      </c>
      <c r="E33" s="99" t="s">
        <v>393</v>
      </c>
      <c r="F33" s="99" t="s">
        <v>393</v>
      </c>
      <c r="G33" s="99" t="s">
        <v>393</v>
      </c>
      <c r="H33" s="99" t="s">
        <v>393</v>
      </c>
      <c r="I33" s="99" t="s">
        <v>393</v>
      </c>
      <c r="J33" s="99" t="s">
        <v>393</v>
      </c>
      <c r="K33" s="99" t="s">
        <v>393</v>
      </c>
    </row>
    <row r="34" spans="1:11" ht="15" customHeight="1">
      <c r="A34" s="211" t="s">
        <v>286</v>
      </c>
      <c r="B34" s="138">
        <v>2240</v>
      </c>
      <c r="C34" s="166" t="s">
        <v>131</v>
      </c>
      <c r="D34" s="99" t="s">
        <v>393</v>
      </c>
      <c r="E34" s="99" t="s">
        <v>393</v>
      </c>
      <c r="F34" s="99" t="s">
        <v>393</v>
      </c>
      <c r="G34" s="99" t="s">
        <v>393</v>
      </c>
      <c r="H34" s="99" t="s">
        <v>393</v>
      </c>
      <c r="I34" s="99" t="s">
        <v>393</v>
      </c>
      <c r="J34" s="99" t="s">
        <v>393</v>
      </c>
      <c r="K34" s="99" t="s">
        <v>393</v>
      </c>
    </row>
    <row r="35" spans="1:11" ht="16.5" customHeight="1">
      <c r="A35" s="210" t="s">
        <v>287</v>
      </c>
      <c r="B35" s="138">
        <v>2250</v>
      </c>
      <c r="C35" s="166" t="s">
        <v>135</v>
      </c>
      <c r="D35" s="99" t="s">
        <v>393</v>
      </c>
      <c r="E35" s="99" t="s">
        <v>393</v>
      </c>
      <c r="F35" s="99" t="s">
        <v>393</v>
      </c>
      <c r="G35" s="99" t="s">
        <v>393</v>
      </c>
      <c r="H35" s="99" t="s">
        <v>393</v>
      </c>
      <c r="I35" s="99" t="s">
        <v>393</v>
      </c>
      <c r="J35" s="99" t="s">
        <v>393</v>
      </c>
      <c r="K35" s="99" t="s">
        <v>393</v>
      </c>
    </row>
    <row r="36" spans="1:11" ht="15" customHeight="1">
      <c r="A36" s="212" t="s">
        <v>337</v>
      </c>
      <c r="B36" s="138">
        <v>2260</v>
      </c>
      <c r="C36" s="166" t="s">
        <v>188</v>
      </c>
      <c r="D36" s="99" t="s">
        <v>393</v>
      </c>
      <c r="E36" s="99" t="s">
        <v>393</v>
      </c>
      <c r="F36" s="99" t="s">
        <v>393</v>
      </c>
      <c r="G36" s="99" t="s">
        <v>393</v>
      </c>
      <c r="H36" s="99" t="s">
        <v>393</v>
      </c>
      <c r="I36" s="99" t="s">
        <v>393</v>
      </c>
      <c r="J36" s="99" t="s">
        <v>393</v>
      </c>
      <c r="K36" s="99" t="s">
        <v>393</v>
      </c>
    </row>
    <row r="37" spans="1:11" ht="16.5" customHeight="1">
      <c r="A37" s="211" t="s">
        <v>338</v>
      </c>
      <c r="B37" s="138">
        <v>2270</v>
      </c>
      <c r="C37" s="166" t="s">
        <v>193</v>
      </c>
      <c r="D37" s="172" t="str">
        <f>IF(SUM(D38:D42)=0,"-",SUM(D38:D42))</f>
        <v>-</v>
      </c>
      <c r="E37" s="99" t="s">
        <v>393</v>
      </c>
      <c r="F37" s="172" t="str">
        <f aca="true" t="shared" si="5" ref="F37:K37">IF(SUM(F38:F42)=0,"-",SUM(F38:F42))</f>
        <v>-</v>
      </c>
      <c r="G37" s="172" t="str">
        <f t="shared" si="5"/>
        <v>-</v>
      </c>
      <c r="H37" s="172" t="str">
        <f t="shared" si="5"/>
        <v>-</v>
      </c>
      <c r="I37" s="172" t="str">
        <f t="shared" si="5"/>
        <v>-</v>
      </c>
      <c r="J37" s="172" t="str">
        <f t="shared" si="5"/>
        <v>-</v>
      </c>
      <c r="K37" s="172" t="str">
        <f t="shared" si="5"/>
        <v>-</v>
      </c>
    </row>
    <row r="38" spans="1:13" ht="15.75" customHeight="1">
      <c r="A38" s="213" t="s">
        <v>241</v>
      </c>
      <c r="B38" s="139">
        <v>2271</v>
      </c>
      <c r="C38" s="166" t="s">
        <v>195</v>
      </c>
      <c r="D38" s="99" t="s">
        <v>393</v>
      </c>
      <c r="E38" s="99" t="s">
        <v>393</v>
      </c>
      <c r="F38" s="99" t="s">
        <v>393</v>
      </c>
      <c r="G38" s="99" t="s">
        <v>393</v>
      </c>
      <c r="H38" s="99" t="s">
        <v>393</v>
      </c>
      <c r="I38" s="99" t="s">
        <v>393</v>
      </c>
      <c r="J38" s="99" t="s">
        <v>393</v>
      </c>
      <c r="K38" s="99" t="s">
        <v>393</v>
      </c>
      <c r="M38" s="59"/>
    </row>
    <row r="39" spans="1:13" ht="16.5" customHeight="1">
      <c r="A39" s="213" t="s">
        <v>242</v>
      </c>
      <c r="B39" s="139">
        <v>2272</v>
      </c>
      <c r="C39" s="235" t="s">
        <v>197</v>
      </c>
      <c r="D39" s="99" t="s">
        <v>393</v>
      </c>
      <c r="E39" s="99" t="s">
        <v>393</v>
      </c>
      <c r="F39" s="99" t="s">
        <v>393</v>
      </c>
      <c r="G39" s="99" t="s">
        <v>393</v>
      </c>
      <c r="H39" s="99" t="s">
        <v>393</v>
      </c>
      <c r="I39" s="99" t="s">
        <v>393</v>
      </c>
      <c r="J39" s="99" t="s">
        <v>393</v>
      </c>
      <c r="K39" s="99" t="s">
        <v>393</v>
      </c>
      <c r="M39" s="59"/>
    </row>
    <row r="40" spans="1:14" ht="15.75" customHeight="1">
      <c r="A40" s="206" t="s">
        <v>243</v>
      </c>
      <c r="B40" s="139">
        <v>2273</v>
      </c>
      <c r="C40" s="235" t="s">
        <v>199</v>
      </c>
      <c r="D40" s="99" t="s">
        <v>393</v>
      </c>
      <c r="E40" s="99" t="s">
        <v>393</v>
      </c>
      <c r="F40" s="99" t="s">
        <v>393</v>
      </c>
      <c r="G40" s="99" t="s">
        <v>393</v>
      </c>
      <c r="H40" s="99" t="s">
        <v>393</v>
      </c>
      <c r="I40" s="99" t="s">
        <v>393</v>
      </c>
      <c r="J40" s="99" t="s">
        <v>393</v>
      </c>
      <c r="K40" s="99" t="s">
        <v>393</v>
      </c>
      <c r="N40" s="59"/>
    </row>
    <row r="41" spans="1:11" ht="15.75" customHeight="1">
      <c r="A41" s="214" t="s">
        <v>244</v>
      </c>
      <c r="B41" s="139">
        <v>2274</v>
      </c>
      <c r="C41" s="235" t="s">
        <v>213</v>
      </c>
      <c r="D41" s="99" t="s">
        <v>393</v>
      </c>
      <c r="E41" s="99" t="s">
        <v>393</v>
      </c>
      <c r="F41" s="99" t="s">
        <v>393</v>
      </c>
      <c r="G41" s="99" t="s">
        <v>393</v>
      </c>
      <c r="H41" s="99" t="s">
        <v>393</v>
      </c>
      <c r="I41" s="99" t="s">
        <v>393</v>
      </c>
      <c r="J41" s="99" t="s">
        <v>393</v>
      </c>
      <c r="K41" s="99" t="s">
        <v>393</v>
      </c>
    </row>
    <row r="42" spans="1:11" ht="15.75" customHeight="1">
      <c r="A42" s="213" t="s">
        <v>245</v>
      </c>
      <c r="B42" s="139">
        <v>2275</v>
      </c>
      <c r="C42" s="166" t="s">
        <v>419</v>
      </c>
      <c r="D42" s="99" t="s">
        <v>393</v>
      </c>
      <c r="E42" s="99" t="s">
        <v>393</v>
      </c>
      <c r="F42" s="99" t="s">
        <v>393</v>
      </c>
      <c r="G42" s="99" t="s">
        <v>393</v>
      </c>
      <c r="H42" s="99" t="s">
        <v>393</v>
      </c>
      <c r="I42" s="99" t="s">
        <v>393</v>
      </c>
      <c r="J42" s="99" t="s">
        <v>393</v>
      </c>
      <c r="K42" s="99" t="s">
        <v>393</v>
      </c>
    </row>
    <row r="43" spans="1:11" ht="30.75" customHeight="1">
      <c r="A43" s="215" t="s">
        <v>339</v>
      </c>
      <c r="B43" s="136">
        <v>2280</v>
      </c>
      <c r="C43" s="166" t="s">
        <v>421</v>
      </c>
      <c r="D43" s="172" t="str">
        <f>IF(SUM(D44:D45)=0,"-",SUM(D44:D45))</f>
        <v>-</v>
      </c>
      <c r="E43" s="99" t="s">
        <v>393</v>
      </c>
      <c r="F43" s="172" t="str">
        <f aca="true" t="shared" si="6" ref="F43:K43">IF(SUM(F44:F45)=0,"-",SUM(F44:F45))</f>
        <v>-</v>
      </c>
      <c r="G43" s="172" t="str">
        <f t="shared" si="6"/>
        <v>-</v>
      </c>
      <c r="H43" s="172" t="str">
        <f t="shared" si="6"/>
        <v>-</v>
      </c>
      <c r="I43" s="172" t="str">
        <f t="shared" si="6"/>
        <v>-</v>
      </c>
      <c r="J43" s="172" t="str">
        <f t="shared" si="6"/>
        <v>-</v>
      </c>
      <c r="K43" s="172" t="str">
        <f t="shared" si="6"/>
        <v>-</v>
      </c>
    </row>
    <row r="44" spans="1:11" ht="30" customHeight="1">
      <c r="A44" s="216" t="s">
        <v>21</v>
      </c>
      <c r="B44" s="143">
        <v>2281</v>
      </c>
      <c r="C44" s="166" t="s">
        <v>423</v>
      </c>
      <c r="D44" s="99" t="s">
        <v>393</v>
      </c>
      <c r="E44" s="99" t="s">
        <v>393</v>
      </c>
      <c r="F44" s="99" t="s">
        <v>393</v>
      </c>
      <c r="G44" s="99" t="s">
        <v>393</v>
      </c>
      <c r="H44" s="99" t="s">
        <v>393</v>
      </c>
      <c r="I44" s="99" t="s">
        <v>393</v>
      </c>
      <c r="J44" s="99" t="s">
        <v>393</v>
      </c>
      <c r="K44" s="99" t="s">
        <v>393</v>
      </c>
    </row>
    <row r="45" spans="1:13" ht="31.5" customHeight="1">
      <c r="A45" s="216" t="s">
        <v>20</v>
      </c>
      <c r="B45" s="136">
        <v>2282</v>
      </c>
      <c r="C45" s="166" t="s">
        <v>424</v>
      </c>
      <c r="D45" s="99" t="s">
        <v>393</v>
      </c>
      <c r="E45" s="99" t="s">
        <v>393</v>
      </c>
      <c r="F45" s="99" t="s">
        <v>393</v>
      </c>
      <c r="G45" s="99" t="s">
        <v>393</v>
      </c>
      <c r="H45" s="99" t="s">
        <v>393</v>
      </c>
      <c r="I45" s="99" t="s">
        <v>393</v>
      </c>
      <c r="J45" s="99" t="s">
        <v>393</v>
      </c>
      <c r="K45" s="99" t="s">
        <v>393</v>
      </c>
      <c r="M45" s="59" t="s">
        <v>393</v>
      </c>
    </row>
    <row r="46" spans="1:11" ht="17.25" customHeight="1">
      <c r="A46" s="217" t="s">
        <v>4</v>
      </c>
      <c r="B46" s="135">
        <v>2400</v>
      </c>
      <c r="C46" s="98" t="s">
        <v>426</v>
      </c>
      <c r="D46" s="172" t="str">
        <f>IF(SUM(D47:D48)=0,"-",SUM(D47:D48))</f>
        <v>-</v>
      </c>
      <c r="E46" s="99" t="s">
        <v>393</v>
      </c>
      <c r="F46" s="172" t="str">
        <f aca="true" t="shared" si="7" ref="F46:K46">IF(SUM(F47:F48)=0,"-",SUM(F47:F48))</f>
        <v>-</v>
      </c>
      <c r="G46" s="172" t="str">
        <f t="shared" si="7"/>
        <v>-</v>
      </c>
      <c r="H46" s="172" t="str">
        <f t="shared" si="7"/>
        <v>-</v>
      </c>
      <c r="I46" s="172" t="str">
        <f t="shared" si="7"/>
        <v>-</v>
      </c>
      <c r="J46" s="172" t="str">
        <f t="shared" si="7"/>
        <v>-</v>
      </c>
      <c r="K46" s="172" t="str">
        <f t="shared" si="7"/>
        <v>-</v>
      </c>
    </row>
    <row r="47" spans="1:13" ht="17.25" customHeight="1">
      <c r="A47" s="218" t="s">
        <v>5</v>
      </c>
      <c r="B47" s="140">
        <v>2410</v>
      </c>
      <c r="C47" s="166" t="s">
        <v>322</v>
      </c>
      <c r="D47" s="99" t="s">
        <v>393</v>
      </c>
      <c r="E47" s="99" t="s">
        <v>393</v>
      </c>
      <c r="F47" s="99" t="s">
        <v>393</v>
      </c>
      <c r="G47" s="99" t="s">
        <v>393</v>
      </c>
      <c r="H47" s="99" t="s">
        <v>393</v>
      </c>
      <c r="I47" s="99" t="s">
        <v>393</v>
      </c>
      <c r="J47" s="99" t="s">
        <v>393</v>
      </c>
      <c r="K47" s="99" t="s">
        <v>393</v>
      </c>
      <c r="M47" s="59"/>
    </row>
    <row r="48" spans="1:11" ht="17.25" customHeight="1">
      <c r="A48" s="218" t="s">
        <v>6</v>
      </c>
      <c r="B48" s="140">
        <v>2420</v>
      </c>
      <c r="C48" s="166" t="s">
        <v>324</v>
      </c>
      <c r="D48" s="99" t="s">
        <v>393</v>
      </c>
      <c r="E48" s="99" t="s">
        <v>393</v>
      </c>
      <c r="F48" s="99" t="s">
        <v>393</v>
      </c>
      <c r="G48" s="99" t="s">
        <v>393</v>
      </c>
      <c r="H48" s="99" t="s">
        <v>393</v>
      </c>
      <c r="I48" s="99" t="s">
        <v>393</v>
      </c>
      <c r="J48" s="99" t="s">
        <v>393</v>
      </c>
      <c r="K48" s="99" t="s">
        <v>393</v>
      </c>
    </row>
    <row r="49" spans="1:14" ht="17.25" customHeight="1">
      <c r="A49" s="219" t="s">
        <v>7</v>
      </c>
      <c r="B49" s="168">
        <v>2600</v>
      </c>
      <c r="C49" s="98" t="s">
        <v>332</v>
      </c>
      <c r="D49" s="172">
        <f>IF(SUM(D50:D52)=0,"-",SUM(D50:D52))</f>
        <v>15640380</v>
      </c>
      <c r="E49" s="99" t="s">
        <v>393</v>
      </c>
      <c r="F49" s="172" t="str">
        <f aca="true" t="shared" si="8" ref="F49:K49">IF(SUM(F50:F52)=0,"-",SUM(F50:F52))</f>
        <v>-</v>
      </c>
      <c r="G49" s="172" t="str">
        <f t="shared" si="8"/>
        <v>-</v>
      </c>
      <c r="H49" s="172">
        <f t="shared" si="8"/>
        <v>3176947.2</v>
      </c>
      <c r="I49" s="172">
        <f t="shared" si="8"/>
        <v>3176947.2</v>
      </c>
      <c r="J49" s="172">
        <f t="shared" si="8"/>
        <v>13875140</v>
      </c>
      <c r="K49" s="172" t="str">
        <f t="shared" si="8"/>
        <v>-</v>
      </c>
      <c r="M49" s="130"/>
      <c r="N49" s="59"/>
    </row>
    <row r="50" spans="1:11" ht="27.75" customHeight="1">
      <c r="A50" s="210" t="s">
        <v>22</v>
      </c>
      <c r="B50" s="140">
        <v>2610</v>
      </c>
      <c r="C50" s="235" t="s">
        <v>216</v>
      </c>
      <c r="D50" s="99">
        <v>15640380</v>
      </c>
      <c r="E50" s="99" t="s">
        <v>393</v>
      </c>
      <c r="F50" s="99" t="s">
        <v>393</v>
      </c>
      <c r="G50" s="99" t="s">
        <v>393</v>
      </c>
      <c r="H50" s="99">
        <v>3176947.2</v>
      </c>
      <c r="I50" s="99">
        <v>3176947.2</v>
      </c>
      <c r="J50" s="99">
        <v>13875140</v>
      </c>
      <c r="K50" s="99" t="s">
        <v>393</v>
      </c>
    </row>
    <row r="51" spans="1:11" ht="27.75" customHeight="1">
      <c r="A51" s="220" t="s">
        <v>414</v>
      </c>
      <c r="B51" s="140">
        <v>2620</v>
      </c>
      <c r="C51" s="166" t="s">
        <v>218</v>
      </c>
      <c r="D51" s="99" t="s">
        <v>393</v>
      </c>
      <c r="E51" s="99" t="s">
        <v>393</v>
      </c>
      <c r="F51" s="99" t="s">
        <v>393</v>
      </c>
      <c r="G51" s="99" t="s">
        <v>393</v>
      </c>
      <c r="H51" s="99" t="s">
        <v>393</v>
      </c>
      <c r="I51" s="99" t="s">
        <v>393</v>
      </c>
      <c r="J51" s="99" t="s">
        <v>393</v>
      </c>
      <c r="K51" s="99" t="s">
        <v>393</v>
      </c>
    </row>
    <row r="52" spans="1:11" ht="33" customHeight="1">
      <c r="A52" s="210" t="s">
        <v>27</v>
      </c>
      <c r="B52" s="140">
        <v>2630</v>
      </c>
      <c r="C52" s="166" t="s">
        <v>219</v>
      </c>
      <c r="D52" s="99" t="s">
        <v>393</v>
      </c>
      <c r="E52" s="99" t="s">
        <v>393</v>
      </c>
      <c r="F52" s="99" t="s">
        <v>393</v>
      </c>
      <c r="G52" s="99" t="s">
        <v>393</v>
      </c>
      <c r="H52" s="99" t="s">
        <v>393</v>
      </c>
      <c r="I52" s="99" t="s">
        <v>393</v>
      </c>
      <c r="J52" s="99" t="s">
        <v>393</v>
      </c>
      <c r="K52" s="99" t="s">
        <v>393</v>
      </c>
    </row>
    <row r="53" spans="1:13" ht="18" customHeight="1">
      <c r="A53" s="221" t="s">
        <v>28</v>
      </c>
      <c r="B53" s="142">
        <v>2700</v>
      </c>
      <c r="C53" s="98" t="s">
        <v>224</v>
      </c>
      <c r="D53" s="172" t="str">
        <f>IF(SUM(D54:D56)=0,"-",SUM(D54:D56))</f>
        <v>-</v>
      </c>
      <c r="E53" s="99" t="s">
        <v>393</v>
      </c>
      <c r="F53" s="172" t="str">
        <f aca="true" t="shared" si="9" ref="F53:K53">IF(SUM(F54:F56)=0,"-",SUM(F54:F56))</f>
        <v>-</v>
      </c>
      <c r="G53" s="172" t="str">
        <f t="shared" si="9"/>
        <v>-</v>
      </c>
      <c r="H53" s="172" t="str">
        <f t="shared" si="9"/>
        <v>-</v>
      </c>
      <c r="I53" s="172" t="str">
        <f t="shared" si="9"/>
        <v>-</v>
      </c>
      <c r="J53" s="172" t="str">
        <f t="shared" si="9"/>
        <v>-</v>
      </c>
      <c r="K53" s="172" t="str">
        <f t="shared" si="9"/>
        <v>-</v>
      </c>
      <c r="M53" s="59"/>
    </row>
    <row r="54" spans="1:11" ht="18" customHeight="1">
      <c r="A54" s="205" t="s">
        <v>30</v>
      </c>
      <c r="B54" s="136">
        <v>2710</v>
      </c>
      <c r="C54" s="235" t="s">
        <v>225</v>
      </c>
      <c r="D54" s="99" t="s">
        <v>393</v>
      </c>
      <c r="E54" s="99" t="s">
        <v>393</v>
      </c>
      <c r="F54" s="99" t="s">
        <v>393</v>
      </c>
      <c r="G54" s="99" t="s">
        <v>393</v>
      </c>
      <c r="H54" s="99" t="s">
        <v>393</v>
      </c>
      <c r="I54" s="99" t="s">
        <v>393</v>
      </c>
      <c r="J54" s="99" t="s">
        <v>393</v>
      </c>
      <c r="K54" s="99" t="s">
        <v>393</v>
      </c>
    </row>
    <row r="55" spans="1:11" ht="17.25" customHeight="1">
      <c r="A55" s="211" t="s">
        <v>31</v>
      </c>
      <c r="B55" s="136">
        <v>2720</v>
      </c>
      <c r="C55" s="235" t="s">
        <v>179</v>
      </c>
      <c r="D55" s="99" t="s">
        <v>393</v>
      </c>
      <c r="E55" s="99" t="s">
        <v>393</v>
      </c>
      <c r="F55" s="99" t="s">
        <v>393</v>
      </c>
      <c r="G55" s="99" t="s">
        <v>393</v>
      </c>
      <c r="H55" s="99" t="s">
        <v>393</v>
      </c>
      <c r="I55" s="99" t="s">
        <v>393</v>
      </c>
      <c r="J55" s="99" t="s">
        <v>393</v>
      </c>
      <c r="K55" s="99" t="s">
        <v>393</v>
      </c>
    </row>
    <row r="56" spans="1:11" ht="17.25" customHeight="1">
      <c r="A56" s="211" t="s">
        <v>32</v>
      </c>
      <c r="B56" s="136">
        <v>2730</v>
      </c>
      <c r="C56" s="166" t="s">
        <v>181</v>
      </c>
      <c r="D56" s="99" t="s">
        <v>393</v>
      </c>
      <c r="E56" s="99" t="s">
        <v>393</v>
      </c>
      <c r="F56" s="99" t="s">
        <v>393</v>
      </c>
      <c r="G56" s="99" t="s">
        <v>393</v>
      </c>
      <c r="H56" s="99" t="s">
        <v>393</v>
      </c>
      <c r="I56" s="99" t="s">
        <v>393</v>
      </c>
      <c r="J56" s="99" t="s">
        <v>393</v>
      </c>
      <c r="K56" s="99" t="s">
        <v>393</v>
      </c>
    </row>
    <row r="57" spans="1:14" ht="17.25" customHeight="1">
      <c r="A57" s="221" t="s">
        <v>33</v>
      </c>
      <c r="B57" s="142">
        <v>2800</v>
      </c>
      <c r="C57" s="98" t="s">
        <v>182</v>
      </c>
      <c r="D57" s="99" t="s">
        <v>393</v>
      </c>
      <c r="E57" s="99" t="s">
        <v>393</v>
      </c>
      <c r="F57" s="99" t="s">
        <v>393</v>
      </c>
      <c r="G57" s="99" t="s">
        <v>393</v>
      </c>
      <c r="H57" s="99" t="s">
        <v>393</v>
      </c>
      <c r="I57" s="99" t="s">
        <v>393</v>
      </c>
      <c r="J57" s="99" t="s">
        <v>393</v>
      </c>
      <c r="K57" s="99" t="s">
        <v>393</v>
      </c>
      <c r="M57" s="59"/>
      <c r="N57" s="59"/>
    </row>
    <row r="58" spans="1:13" ht="17.25" customHeight="1">
      <c r="A58" s="165" t="s">
        <v>247</v>
      </c>
      <c r="B58" s="142">
        <v>3000</v>
      </c>
      <c r="C58" s="98" t="s">
        <v>183</v>
      </c>
      <c r="D58" s="169">
        <f>IF(SUM(D59,D73)=0,"-",SUM(D59,D73))</f>
        <v>3768810</v>
      </c>
      <c r="E58" s="99" t="s">
        <v>393</v>
      </c>
      <c r="F58" s="169" t="str">
        <f aca="true" t="shared" si="10" ref="F58:K58">IF(SUM(F59,F73)=0,"-",SUM(F59,F73))</f>
        <v>-</v>
      </c>
      <c r="G58" s="169" t="str">
        <f t="shared" si="10"/>
        <v>-</v>
      </c>
      <c r="H58" s="169">
        <f t="shared" si="10"/>
        <v>2488940</v>
      </c>
      <c r="I58" s="169">
        <f t="shared" si="10"/>
        <v>2488940</v>
      </c>
      <c r="J58" s="169">
        <f t="shared" si="10"/>
        <v>1279870</v>
      </c>
      <c r="K58" s="169" t="str">
        <f t="shared" si="10"/>
        <v>-</v>
      </c>
      <c r="L58" s="59"/>
      <c r="M58" s="59"/>
    </row>
    <row r="59" spans="1:14" ht="26.25" customHeight="1">
      <c r="A59" s="221" t="s">
        <v>415</v>
      </c>
      <c r="B59" s="142">
        <v>3100</v>
      </c>
      <c r="C59" s="98" t="s">
        <v>274</v>
      </c>
      <c r="D59" s="169" t="str">
        <f>IF(SUM(D60:D61,D64,D67,D71:D72)=0,"-",SUM(D60:D61,D64,D67,D71:D72))</f>
        <v>-</v>
      </c>
      <c r="E59" s="99" t="s">
        <v>393</v>
      </c>
      <c r="F59" s="169" t="str">
        <f aca="true" t="shared" si="11" ref="F59:K59">IF(SUM(F60:F61,F64,F67,F71:F72)=0,"-",SUM(F60:F61,F64,F67,F71:F72))</f>
        <v>-</v>
      </c>
      <c r="G59" s="169" t="str">
        <f t="shared" si="11"/>
        <v>-</v>
      </c>
      <c r="H59" s="169" t="str">
        <f t="shared" si="11"/>
        <v>-</v>
      </c>
      <c r="I59" s="169" t="str">
        <f t="shared" si="11"/>
        <v>-</v>
      </c>
      <c r="J59" s="169" t="str">
        <f t="shared" si="11"/>
        <v>-</v>
      </c>
      <c r="K59" s="169" t="str">
        <f t="shared" si="11"/>
        <v>-</v>
      </c>
      <c r="N59" s="59"/>
    </row>
    <row r="60" spans="1:12" ht="28.5" customHeight="1">
      <c r="A60" s="205" t="s">
        <v>416</v>
      </c>
      <c r="B60" s="136">
        <v>3110</v>
      </c>
      <c r="C60" s="166" t="s">
        <v>315</v>
      </c>
      <c r="D60" s="99" t="s">
        <v>393</v>
      </c>
      <c r="E60" s="99" t="s">
        <v>393</v>
      </c>
      <c r="F60" s="99" t="s">
        <v>393</v>
      </c>
      <c r="G60" s="99" t="s">
        <v>393</v>
      </c>
      <c r="H60" s="99" t="s">
        <v>393</v>
      </c>
      <c r="I60" s="99" t="s">
        <v>393</v>
      </c>
      <c r="J60" s="99" t="s">
        <v>393</v>
      </c>
      <c r="K60" s="99" t="s">
        <v>393</v>
      </c>
      <c r="L60" s="59"/>
    </row>
    <row r="61" spans="1:14" ht="18.75" customHeight="1">
      <c r="A61" s="205" t="s">
        <v>417</v>
      </c>
      <c r="B61" s="136">
        <v>3120</v>
      </c>
      <c r="C61" s="166" t="s">
        <v>380</v>
      </c>
      <c r="D61" s="169" t="str">
        <f>IF(SUM(D62:D63)=0,"-",SUM(D62:D63))</f>
        <v>-</v>
      </c>
      <c r="E61" s="99" t="s">
        <v>393</v>
      </c>
      <c r="F61" s="169" t="str">
        <f aca="true" t="shared" si="12" ref="F61:K61">IF(SUM(F62:F63)=0,"-",SUM(F62:F63))</f>
        <v>-</v>
      </c>
      <c r="G61" s="169" t="str">
        <f t="shared" si="12"/>
        <v>-</v>
      </c>
      <c r="H61" s="169" t="str">
        <f t="shared" si="12"/>
        <v>-</v>
      </c>
      <c r="I61" s="169" t="str">
        <f t="shared" si="12"/>
        <v>-</v>
      </c>
      <c r="J61" s="169" t="str">
        <f t="shared" si="12"/>
        <v>-</v>
      </c>
      <c r="K61" s="169" t="str">
        <f t="shared" si="12"/>
        <v>-</v>
      </c>
      <c r="N61" s="59"/>
    </row>
    <row r="62" spans="1:11" ht="19.5" customHeight="1">
      <c r="A62" s="214" t="s">
        <v>34</v>
      </c>
      <c r="B62" s="141">
        <v>3121</v>
      </c>
      <c r="C62" s="235" t="s">
        <v>140</v>
      </c>
      <c r="D62" s="99" t="s">
        <v>393</v>
      </c>
      <c r="E62" s="99" t="s">
        <v>393</v>
      </c>
      <c r="F62" s="99" t="s">
        <v>393</v>
      </c>
      <c r="G62" s="99" t="s">
        <v>393</v>
      </c>
      <c r="H62" s="99" t="s">
        <v>393</v>
      </c>
      <c r="I62" s="99" t="s">
        <v>393</v>
      </c>
      <c r="J62" s="99" t="s">
        <v>393</v>
      </c>
      <c r="K62" s="99" t="s">
        <v>393</v>
      </c>
    </row>
    <row r="63" spans="1:13" ht="18.75" customHeight="1">
      <c r="A63" s="214" t="s">
        <v>35</v>
      </c>
      <c r="B63" s="139">
        <v>3122</v>
      </c>
      <c r="C63" s="235" t="s">
        <v>142</v>
      </c>
      <c r="D63" s="99" t="s">
        <v>393</v>
      </c>
      <c r="E63" s="99" t="s">
        <v>393</v>
      </c>
      <c r="F63" s="99" t="s">
        <v>393</v>
      </c>
      <c r="G63" s="99" t="s">
        <v>393</v>
      </c>
      <c r="H63" s="99" t="s">
        <v>393</v>
      </c>
      <c r="I63" s="99" t="s">
        <v>393</v>
      </c>
      <c r="J63" s="99" t="s">
        <v>393</v>
      </c>
      <c r="K63" s="99" t="s">
        <v>393</v>
      </c>
      <c r="M63" s="59"/>
    </row>
    <row r="64" spans="1:15" ht="17.25" customHeight="1">
      <c r="A64" s="205" t="s">
        <v>341</v>
      </c>
      <c r="B64" s="136">
        <v>3130</v>
      </c>
      <c r="C64" s="166" t="s">
        <v>144</v>
      </c>
      <c r="D64" s="169" t="str">
        <f>IF(SUM(D65:D66)=0,"-",SUM(D65:D66))</f>
        <v>-</v>
      </c>
      <c r="E64" s="99" t="s">
        <v>393</v>
      </c>
      <c r="F64" s="169" t="str">
        <f aca="true" t="shared" si="13" ref="F64:K64">IF(SUM(F65:F66)=0,"-",SUM(F65:F66))</f>
        <v>-</v>
      </c>
      <c r="G64" s="169" t="str">
        <f t="shared" si="13"/>
        <v>-</v>
      </c>
      <c r="H64" s="169" t="str">
        <f t="shared" si="13"/>
        <v>-</v>
      </c>
      <c r="I64" s="169" t="str">
        <f t="shared" si="13"/>
        <v>-</v>
      </c>
      <c r="J64" s="169" t="str">
        <f t="shared" si="13"/>
        <v>-</v>
      </c>
      <c r="K64" s="169" t="str">
        <f t="shared" si="13"/>
        <v>-</v>
      </c>
      <c r="M64" s="1"/>
      <c r="N64" s="1"/>
      <c r="O64" s="1"/>
    </row>
    <row r="65" spans="1:11" ht="18" customHeight="1">
      <c r="A65" s="222" t="s">
        <v>8</v>
      </c>
      <c r="B65" s="139">
        <v>3131</v>
      </c>
      <c r="C65" s="166" t="s">
        <v>173</v>
      </c>
      <c r="D65" s="99" t="s">
        <v>393</v>
      </c>
      <c r="E65" s="99" t="s">
        <v>393</v>
      </c>
      <c r="F65" s="99" t="s">
        <v>393</v>
      </c>
      <c r="G65" s="99" t="s">
        <v>393</v>
      </c>
      <c r="H65" s="99" t="s">
        <v>393</v>
      </c>
      <c r="I65" s="99" t="s">
        <v>393</v>
      </c>
      <c r="J65" s="99" t="s">
        <v>393</v>
      </c>
      <c r="K65" s="99" t="s">
        <v>393</v>
      </c>
    </row>
    <row r="66" spans="1:14" ht="16.5" customHeight="1">
      <c r="A66" s="222" t="s">
        <v>9</v>
      </c>
      <c r="B66" s="139">
        <v>3132</v>
      </c>
      <c r="C66" s="166" t="s">
        <v>440</v>
      </c>
      <c r="D66" s="99" t="s">
        <v>393</v>
      </c>
      <c r="E66" s="99" t="s">
        <v>393</v>
      </c>
      <c r="F66" s="99" t="s">
        <v>393</v>
      </c>
      <c r="G66" s="99" t="s">
        <v>393</v>
      </c>
      <c r="H66" s="99" t="s">
        <v>393</v>
      </c>
      <c r="I66" s="99" t="s">
        <v>393</v>
      </c>
      <c r="J66" s="99" t="s">
        <v>393</v>
      </c>
      <c r="K66" s="99" t="s">
        <v>393</v>
      </c>
      <c r="M66" s="59"/>
      <c r="N66" s="59"/>
    </row>
    <row r="67" spans="1:11" ht="18" customHeight="1">
      <c r="A67" s="215" t="s">
        <v>190</v>
      </c>
      <c r="B67" s="167">
        <v>3140</v>
      </c>
      <c r="C67" s="235" t="s">
        <v>443</v>
      </c>
      <c r="D67" s="169" t="str">
        <f>IF(SUM(D68:D70)=0,"-",SUM(D68:D70))</f>
        <v>-</v>
      </c>
      <c r="E67" s="99" t="s">
        <v>393</v>
      </c>
      <c r="F67" s="169" t="str">
        <f aca="true" t="shared" si="14" ref="F67:K67">IF(SUM(F68:F70)=0,"-",SUM(F68:F70))</f>
        <v>-</v>
      </c>
      <c r="G67" s="169" t="str">
        <f t="shared" si="14"/>
        <v>-</v>
      </c>
      <c r="H67" s="169" t="str">
        <f t="shared" si="14"/>
        <v>-</v>
      </c>
      <c r="I67" s="169" t="str">
        <f t="shared" si="14"/>
        <v>-</v>
      </c>
      <c r="J67" s="169" t="str">
        <f t="shared" si="14"/>
        <v>-</v>
      </c>
      <c r="K67" s="169" t="str">
        <f t="shared" si="14"/>
        <v>-</v>
      </c>
    </row>
    <row r="68" spans="1:13" ht="17.25" customHeight="1">
      <c r="A68" s="216" t="s">
        <v>10</v>
      </c>
      <c r="B68" s="144">
        <v>3141</v>
      </c>
      <c r="C68" s="166" t="s">
        <v>445</v>
      </c>
      <c r="D68" s="99" t="s">
        <v>393</v>
      </c>
      <c r="E68" s="99" t="s">
        <v>393</v>
      </c>
      <c r="F68" s="99" t="s">
        <v>393</v>
      </c>
      <c r="G68" s="99" t="s">
        <v>393</v>
      </c>
      <c r="H68" s="99" t="s">
        <v>393</v>
      </c>
      <c r="I68" s="99" t="s">
        <v>393</v>
      </c>
      <c r="J68" s="99" t="s">
        <v>393</v>
      </c>
      <c r="K68" s="99" t="s">
        <v>393</v>
      </c>
      <c r="M68" s="59"/>
    </row>
    <row r="69" spans="1:11" ht="18" customHeight="1">
      <c r="A69" s="216" t="s">
        <v>11</v>
      </c>
      <c r="B69" s="144">
        <v>3142</v>
      </c>
      <c r="C69" s="235" t="s">
        <v>253</v>
      </c>
      <c r="D69" s="99" t="s">
        <v>393</v>
      </c>
      <c r="E69" s="99" t="s">
        <v>393</v>
      </c>
      <c r="F69" s="99" t="s">
        <v>393</v>
      </c>
      <c r="G69" s="99" t="s">
        <v>393</v>
      </c>
      <c r="H69" s="99" t="s">
        <v>393</v>
      </c>
      <c r="I69" s="99" t="s">
        <v>393</v>
      </c>
      <c r="J69" s="99" t="s">
        <v>393</v>
      </c>
      <c r="K69" s="99" t="s">
        <v>393</v>
      </c>
    </row>
    <row r="70" spans="1:11" ht="18" customHeight="1">
      <c r="A70" s="216" t="s">
        <v>316</v>
      </c>
      <c r="B70" s="144">
        <v>3143</v>
      </c>
      <c r="C70" s="166" t="s">
        <v>254</v>
      </c>
      <c r="D70" s="99" t="s">
        <v>393</v>
      </c>
      <c r="E70" s="99" t="s">
        <v>393</v>
      </c>
      <c r="F70" s="99" t="s">
        <v>393</v>
      </c>
      <c r="G70" s="99" t="s">
        <v>393</v>
      </c>
      <c r="H70" s="99" t="s">
        <v>393</v>
      </c>
      <c r="I70" s="99" t="s">
        <v>393</v>
      </c>
      <c r="J70" s="99" t="s">
        <v>393</v>
      </c>
      <c r="K70" s="99" t="s">
        <v>393</v>
      </c>
    </row>
    <row r="71" spans="1:11" ht="15.75" customHeight="1">
      <c r="A71" s="205" t="s">
        <v>231</v>
      </c>
      <c r="B71" s="136">
        <v>3150</v>
      </c>
      <c r="C71" s="166" t="s">
        <v>257</v>
      </c>
      <c r="D71" s="99" t="s">
        <v>393</v>
      </c>
      <c r="E71" s="99" t="s">
        <v>393</v>
      </c>
      <c r="F71" s="99" t="s">
        <v>393</v>
      </c>
      <c r="G71" s="99" t="s">
        <v>393</v>
      </c>
      <c r="H71" s="99" t="s">
        <v>393</v>
      </c>
      <c r="I71" s="99" t="s">
        <v>393</v>
      </c>
      <c r="J71" s="99" t="s">
        <v>393</v>
      </c>
      <c r="K71" s="99" t="s">
        <v>393</v>
      </c>
    </row>
    <row r="72" spans="1:11" ht="15.75" customHeight="1">
      <c r="A72" s="223" t="s">
        <v>12</v>
      </c>
      <c r="B72" s="233">
        <v>3160</v>
      </c>
      <c r="C72" s="166" t="s">
        <v>259</v>
      </c>
      <c r="D72" s="99" t="s">
        <v>393</v>
      </c>
      <c r="E72" s="99" t="s">
        <v>393</v>
      </c>
      <c r="F72" s="99" t="s">
        <v>393</v>
      </c>
      <c r="G72" s="99" t="s">
        <v>393</v>
      </c>
      <c r="H72" s="99" t="s">
        <v>393</v>
      </c>
      <c r="I72" s="99" t="s">
        <v>393</v>
      </c>
      <c r="J72" s="99" t="s">
        <v>393</v>
      </c>
      <c r="K72" s="99" t="s">
        <v>393</v>
      </c>
    </row>
    <row r="73" spans="1:11" ht="18" customHeight="1">
      <c r="A73" s="221" t="s">
        <v>232</v>
      </c>
      <c r="B73" s="142">
        <v>3200</v>
      </c>
      <c r="C73" s="98" t="s">
        <v>260</v>
      </c>
      <c r="D73" s="172">
        <f>IF(SUM(D74:D77)=0,"-",SUM(D74:D77))</f>
        <v>3768810</v>
      </c>
      <c r="E73" s="99" t="s">
        <v>393</v>
      </c>
      <c r="F73" s="172" t="str">
        <f aca="true" t="shared" si="15" ref="F73:K73">IF(SUM(F74:F77)=0,"-",SUM(F74:F77))</f>
        <v>-</v>
      </c>
      <c r="G73" s="172" t="str">
        <f t="shared" si="15"/>
        <v>-</v>
      </c>
      <c r="H73" s="172">
        <f t="shared" si="15"/>
        <v>2488940</v>
      </c>
      <c r="I73" s="172">
        <f t="shared" si="15"/>
        <v>2488940</v>
      </c>
      <c r="J73" s="172">
        <f t="shared" si="15"/>
        <v>1279870</v>
      </c>
      <c r="K73" s="172" t="str">
        <f t="shared" si="15"/>
        <v>-</v>
      </c>
    </row>
    <row r="74" spans="1:13" ht="30" customHeight="1">
      <c r="A74" s="211" t="s">
        <v>17</v>
      </c>
      <c r="B74" s="136">
        <v>3210</v>
      </c>
      <c r="C74" s="166" t="s">
        <v>261</v>
      </c>
      <c r="D74" s="99">
        <v>3768810</v>
      </c>
      <c r="E74" s="99" t="s">
        <v>393</v>
      </c>
      <c r="F74" s="99" t="s">
        <v>393</v>
      </c>
      <c r="G74" s="99" t="s">
        <v>393</v>
      </c>
      <c r="H74" s="99">
        <v>2488940</v>
      </c>
      <c r="I74" s="99">
        <v>2488940</v>
      </c>
      <c r="J74" s="99">
        <v>1279870</v>
      </c>
      <c r="K74" s="99" t="s">
        <v>393</v>
      </c>
      <c r="L74" s="59"/>
      <c r="M74" s="59"/>
    </row>
    <row r="75" spans="1:11" ht="30.75" customHeight="1">
      <c r="A75" s="205" t="s">
        <v>233</v>
      </c>
      <c r="B75" s="136">
        <v>3220</v>
      </c>
      <c r="C75" s="166" t="s">
        <v>263</v>
      </c>
      <c r="D75" s="99" t="s">
        <v>393</v>
      </c>
      <c r="E75" s="99" t="s">
        <v>393</v>
      </c>
      <c r="F75" s="99" t="s">
        <v>393</v>
      </c>
      <c r="G75" s="99" t="s">
        <v>393</v>
      </c>
      <c r="H75" s="99" t="s">
        <v>393</v>
      </c>
      <c r="I75" s="99" t="s">
        <v>393</v>
      </c>
      <c r="J75" s="99" t="s">
        <v>393</v>
      </c>
      <c r="K75" s="99" t="s">
        <v>393</v>
      </c>
    </row>
    <row r="76" spans="1:11" ht="30.75" customHeight="1">
      <c r="A76" s="210" t="s">
        <v>19</v>
      </c>
      <c r="B76" s="136">
        <v>3230</v>
      </c>
      <c r="C76" s="166" t="s">
        <v>265</v>
      </c>
      <c r="D76" s="99" t="s">
        <v>393</v>
      </c>
      <c r="E76" s="99" t="s">
        <v>393</v>
      </c>
      <c r="F76" s="99" t="s">
        <v>393</v>
      </c>
      <c r="G76" s="99" t="s">
        <v>393</v>
      </c>
      <c r="H76" s="99" t="s">
        <v>393</v>
      </c>
      <c r="I76" s="99" t="s">
        <v>393</v>
      </c>
      <c r="J76" s="99" t="s">
        <v>393</v>
      </c>
      <c r="K76" s="99" t="s">
        <v>393</v>
      </c>
    </row>
    <row r="77" spans="1:14" ht="16.5" customHeight="1">
      <c r="A77" s="224" t="s">
        <v>234</v>
      </c>
      <c r="B77" s="136">
        <v>3240</v>
      </c>
      <c r="C77" s="166" t="s">
        <v>267</v>
      </c>
      <c r="D77" s="99" t="s">
        <v>393</v>
      </c>
      <c r="E77" s="99" t="s">
        <v>393</v>
      </c>
      <c r="F77" s="99" t="s">
        <v>393</v>
      </c>
      <c r="G77" s="99" t="s">
        <v>393</v>
      </c>
      <c r="H77" s="99" t="s">
        <v>393</v>
      </c>
      <c r="I77" s="99" t="s">
        <v>393</v>
      </c>
      <c r="J77" s="99" t="s">
        <v>393</v>
      </c>
      <c r="K77" s="99" t="s">
        <v>393</v>
      </c>
      <c r="N77" s="59"/>
    </row>
    <row r="78" spans="1:11" ht="16.5" customHeight="1">
      <c r="A78" s="164" t="s">
        <v>87</v>
      </c>
      <c r="B78" s="168">
        <v>4100</v>
      </c>
      <c r="C78" s="98" t="s">
        <v>270</v>
      </c>
      <c r="D78" s="172" t="str">
        <f>IF(SUM(D79)=0,"-",SUM(D79))</f>
        <v>-</v>
      </c>
      <c r="E78" s="99" t="s">
        <v>393</v>
      </c>
      <c r="F78" s="172" t="str">
        <f aca="true" t="shared" si="16" ref="F78:K78">IF(SUM(F79)=0,"-",SUM(F79))</f>
        <v>-</v>
      </c>
      <c r="G78" s="172" t="str">
        <f t="shared" si="16"/>
        <v>-</v>
      </c>
      <c r="H78" s="172" t="str">
        <f t="shared" si="16"/>
        <v>-</v>
      </c>
      <c r="I78" s="172" t="str">
        <f t="shared" si="16"/>
        <v>-</v>
      </c>
      <c r="J78" s="172" t="str">
        <f t="shared" si="16"/>
        <v>-</v>
      </c>
      <c r="K78" s="172" t="str">
        <f t="shared" si="16"/>
        <v>-</v>
      </c>
    </row>
    <row r="79" spans="1:13" ht="17.25" customHeight="1">
      <c r="A79" s="225" t="s">
        <v>235</v>
      </c>
      <c r="B79" s="167">
        <v>4110</v>
      </c>
      <c r="C79" s="166" t="s">
        <v>258</v>
      </c>
      <c r="D79" s="169" t="str">
        <f>IF(SUM(D80:D82)=0,"-",SUM(D80:D82))</f>
        <v>-</v>
      </c>
      <c r="E79" s="99" t="s">
        <v>393</v>
      </c>
      <c r="F79" s="169" t="str">
        <f aca="true" t="shared" si="17" ref="F79:K79">IF(SUM(F80:F82)=0,"-",SUM(F80:F82))</f>
        <v>-</v>
      </c>
      <c r="G79" s="169" t="str">
        <f t="shared" si="17"/>
        <v>-</v>
      </c>
      <c r="H79" s="169" t="str">
        <f t="shared" si="17"/>
        <v>-</v>
      </c>
      <c r="I79" s="169" t="str">
        <f t="shared" si="17"/>
        <v>-</v>
      </c>
      <c r="J79" s="169" t="str">
        <f t="shared" si="17"/>
        <v>-</v>
      </c>
      <c r="K79" s="169" t="str">
        <f t="shared" si="17"/>
        <v>-</v>
      </c>
      <c r="M79" s="59"/>
    </row>
    <row r="80" spans="1:11" ht="17.25" customHeight="1">
      <c r="A80" s="226" t="s">
        <v>14</v>
      </c>
      <c r="B80" s="144">
        <v>4111</v>
      </c>
      <c r="C80" s="166" t="s">
        <v>262</v>
      </c>
      <c r="D80" s="99" t="s">
        <v>393</v>
      </c>
      <c r="E80" s="99" t="s">
        <v>393</v>
      </c>
      <c r="F80" s="99" t="s">
        <v>393</v>
      </c>
      <c r="G80" s="99" t="s">
        <v>393</v>
      </c>
      <c r="H80" s="99" t="s">
        <v>393</v>
      </c>
      <c r="I80" s="99" t="s">
        <v>393</v>
      </c>
      <c r="J80" s="99" t="s">
        <v>393</v>
      </c>
      <c r="K80" s="99" t="s">
        <v>393</v>
      </c>
    </row>
    <row r="81" spans="1:13" ht="16.5" customHeight="1">
      <c r="A81" s="226" t="s">
        <v>236</v>
      </c>
      <c r="B81" s="144">
        <v>4112</v>
      </c>
      <c r="C81" s="235" t="s">
        <v>264</v>
      </c>
      <c r="D81" s="99" t="s">
        <v>393</v>
      </c>
      <c r="E81" s="99" t="s">
        <v>393</v>
      </c>
      <c r="F81" s="99" t="s">
        <v>393</v>
      </c>
      <c r="G81" s="99" t="s">
        <v>393</v>
      </c>
      <c r="H81" s="99" t="s">
        <v>393</v>
      </c>
      <c r="I81" s="99" t="s">
        <v>393</v>
      </c>
      <c r="J81" s="99" t="s">
        <v>393</v>
      </c>
      <c r="K81" s="99" t="s">
        <v>393</v>
      </c>
      <c r="M81" s="59"/>
    </row>
    <row r="82" spans="1:11" ht="17.25" customHeight="1">
      <c r="A82" s="226" t="s">
        <v>237</v>
      </c>
      <c r="B82" s="144">
        <v>4113</v>
      </c>
      <c r="C82" s="166" t="s">
        <v>266</v>
      </c>
      <c r="D82" s="99" t="s">
        <v>393</v>
      </c>
      <c r="E82" s="99" t="s">
        <v>393</v>
      </c>
      <c r="F82" s="99" t="s">
        <v>393</v>
      </c>
      <c r="G82" s="99" t="s">
        <v>393</v>
      </c>
      <c r="H82" s="99" t="s">
        <v>393</v>
      </c>
      <c r="I82" s="99" t="s">
        <v>393</v>
      </c>
      <c r="J82" s="99" t="s">
        <v>393</v>
      </c>
      <c r="K82" s="99" t="s">
        <v>393</v>
      </c>
    </row>
    <row r="83" spans="1:14" ht="18" customHeight="1">
      <c r="A83" s="164" t="s">
        <v>375</v>
      </c>
      <c r="B83" s="168">
        <v>4200</v>
      </c>
      <c r="C83" s="98" t="s">
        <v>268</v>
      </c>
      <c r="D83" s="169" t="str">
        <f>IF(SUM(D84)=0,"-",SUM(D84))</f>
        <v>-</v>
      </c>
      <c r="E83" s="99" t="s">
        <v>393</v>
      </c>
      <c r="F83" s="169" t="str">
        <f aca="true" t="shared" si="18" ref="F83:K83">IF(SUM(F84)=0,"-",SUM(F84))</f>
        <v>-</v>
      </c>
      <c r="G83" s="169" t="str">
        <f t="shared" si="18"/>
        <v>-</v>
      </c>
      <c r="H83" s="169" t="str">
        <f t="shared" si="18"/>
        <v>-</v>
      </c>
      <c r="I83" s="169" t="str">
        <f t="shared" si="18"/>
        <v>-</v>
      </c>
      <c r="J83" s="169" t="str">
        <f t="shared" si="18"/>
        <v>-</v>
      </c>
      <c r="K83" s="169" t="str">
        <f t="shared" si="18"/>
        <v>-</v>
      </c>
      <c r="N83" s="59"/>
    </row>
    <row r="84" spans="1:11" ht="16.5" customHeight="1">
      <c r="A84" s="225" t="s">
        <v>256</v>
      </c>
      <c r="B84" s="167">
        <v>4210</v>
      </c>
      <c r="C84" s="166" t="s">
        <v>271</v>
      </c>
      <c r="D84" s="99" t="s">
        <v>393</v>
      </c>
      <c r="E84" s="99" t="s">
        <v>393</v>
      </c>
      <c r="F84" s="99" t="s">
        <v>393</v>
      </c>
      <c r="G84" s="99" t="s">
        <v>393</v>
      </c>
      <c r="H84" s="99" t="s">
        <v>393</v>
      </c>
      <c r="I84" s="99" t="s">
        <v>393</v>
      </c>
      <c r="J84" s="99" t="s">
        <v>393</v>
      </c>
      <c r="K84" s="99" t="s">
        <v>393</v>
      </c>
    </row>
    <row r="85" spans="1:11" ht="16.5" customHeight="1">
      <c r="A85" s="227" t="s">
        <v>446</v>
      </c>
      <c r="B85" s="144">
        <v>5000</v>
      </c>
      <c r="C85" s="166" t="s">
        <v>272</v>
      </c>
      <c r="D85" s="245" t="s">
        <v>191</v>
      </c>
      <c r="E85" s="99">
        <v>19409190</v>
      </c>
      <c r="F85" s="246" t="s">
        <v>191</v>
      </c>
      <c r="G85" s="246" t="s">
        <v>191</v>
      </c>
      <c r="H85" s="246" t="s">
        <v>191</v>
      </c>
      <c r="I85" s="246" t="s">
        <v>191</v>
      </c>
      <c r="J85" s="246" t="s">
        <v>191</v>
      </c>
      <c r="K85" s="246" t="s">
        <v>191</v>
      </c>
    </row>
    <row r="86" spans="1:11" ht="39" customHeight="1">
      <c r="A86" s="239"/>
      <c r="B86" s="240"/>
      <c r="C86" s="241"/>
      <c r="D86" s="242"/>
      <c r="E86" s="243"/>
      <c r="F86" s="242"/>
      <c r="G86" s="242"/>
      <c r="H86" s="242"/>
      <c r="I86" s="242"/>
      <c r="J86" s="242"/>
      <c r="K86" s="242"/>
    </row>
    <row r="87" spans="1:11" ht="20.25" customHeight="1">
      <c r="A87" s="69" t="s">
        <v>334</v>
      </c>
      <c r="B87" s="70"/>
      <c r="C87" s="71"/>
      <c r="D87" s="72"/>
      <c r="E87" s="73"/>
      <c r="F87" s="72"/>
      <c r="G87" s="340" t="s">
        <v>111</v>
      </c>
      <c r="H87" s="72"/>
      <c r="I87" s="72"/>
      <c r="J87" s="72"/>
      <c r="K87" s="72"/>
    </row>
    <row r="88" spans="1:11" ht="13.5" customHeight="1">
      <c r="A88" s="33" t="s">
        <v>382</v>
      </c>
      <c r="B88" s="33"/>
      <c r="D88" s="389" t="s">
        <v>160</v>
      </c>
      <c r="E88" s="390"/>
      <c r="F88" s="33"/>
      <c r="G88" s="389" t="s">
        <v>288</v>
      </c>
      <c r="H88" s="390"/>
      <c r="I88" s="33"/>
      <c r="J88" s="33"/>
      <c r="K88" s="33"/>
    </row>
    <row r="89" spans="1:11" ht="27" customHeight="1">
      <c r="A89" s="33"/>
      <c r="B89" s="33"/>
      <c r="D89" s="56"/>
      <c r="E89" s="56"/>
      <c r="F89" s="33"/>
      <c r="G89" s="341" t="s">
        <v>401</v>
      </c>
      <c r="H89" s="56"/>
      <c r="I89" s="33"/>
      <c r="J89" s="33"/>
      <c r="K89" s="33"/>
    </row>
    <row r="90" spans="1:11" ht="12" customHeight="1">
      <c r="A90" s="69" t="s">
        <v>333</v>
      </c>
      <c r="B90" s="33"/>
      <c r="C90" s="33"/>
      <c r="D90" s="389" t="s">
        <v>160</v>
      </c>
      <c r="E90" s="390"/>
      <c r="F90" s="33"/>
      <c r="G90" s="389" t="s">
        <v>288</v>
      </c>
      <c r="H90" s="390"/>
      <c r="I90" s="33"/>
      <c r="J90" s="33"/>
      <c r="K90" s="33"/>
    </row>
    <row r="91" spans="1:11" ht="10.5" customHeight="1">
      <c r="A91" s="33" t="s">
        <v>383</v>
      </c>
      <c r="B91" s="33"/>
      <c r="D91" s="393"/>
      <c r="E91" s="393"/>
      <c r="F91" s="33"/>
      <c r="G91" s="394"/>
      <c r="H91" s="394"/>
      <c r="I91" s="33"/>
      <c r="J91" s="33"/>
      <c r="K91" s="33"/>
    </row>
    <row r="92" spans="1:11" ht="3" customHeight="1" hidden="1">
      <c r="A92" s="34"/>
      <c r="B92" s="35"/>
      <c r="C92" s="36"/>
      <c r="D92" s="35"/>
      <c r="E92" s="35"/>
      <c r="F92" s="35"/>
      <c r="G92" s="35"/>
      <c r="H92" s="35"/>
      <c r="I92" s="35"/>
      <c r="J92" s="35"/>
      <c r="K92" s="35"/>
    </row>
    <row r="93" spans="1:11" ht="12.75" customHeight="1">
      <c r="A93" s="33" t="s">
        <v>400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ht="12.75">
      <c r="A95" s="37"/>
      <c r="B95" s="38"/>
      <c r="C95" s="39"/>
      <c r="D95" s="38"/>
      <c r="E95" s="38"/>
      <c r="F95" s="38"/>
      <c r="G95" s="38"/>
      <c r="H95" s="38"/>
      <c r="I95" s="38"/>
      <c r="J95" s="38"/>
      <c r="K95" s="38"/>
    </row>
    <row r="96" spans="1:11" ht="12.75">
      <c r="A96" s="37"/>
      <c r="B96" s="38"/>
      <c r="C96" s="39"/>
      <c r="D96" s="38"/>
      <c r="E96" s="38"/>
      <c r="F96" s="38"/>
      <c r="G96" s="38"/>
      <c r="H96" s="38"/>
      <c r="I96" s="38"/>
      <c r="J96" s="38"/>
      <c r="K96" s="38"/>
    </row>
    <row r="97" spans="1:11" ht="12.75">
      <c r="A97" s="37"/>
      <c r="B97" s="38"/>
      <c r="C97" s="39"/>
      <c r="D97" s="38"/>
      <c r="E97" s="38"/>
      <c r="F97" s="38"/>
      <c r="G97" s="38"/>
      <c r="H97" s="38"/>
      <c r="I97" s="38"/>
      <c r="J97" s="38"/>
      <c r="K97" s="38"/>
    </row>
    <row r="98" spans="1:11" ht="12.75">
      <c r="A98" s="37"/>
      <c r="B98" s="38"/>
      <c r="C98" s="39"/>
      <c r="D98" s="38"/>
      <c r="E98" s="38"/>
      <c r="F98" s="38"/>
      <c r="G98" s="38"/>
      <c r="H98" s="38"/>
      <c r="I98" s="38"/>
      <c r="J98" s="38"/>
      <c r="K98" s="38"/>
    </row>
    <row r="99" spans="1:11" ht="12.75">
      <c r="A99" s="37"/>
      <c r="B99" s="38"/>
      <c r="C99" s="39"/>
      <c r="D99" s="38"/>
      <c r="E99" s="38"/>
      <c r="F99" s="38"/>
      <c r="G99" s="38"/>
      <c r="H99" s="38"/>
      <c r="I99" s="38"/>
      <c r="J99" s="38"/>
      <c r="K99" s="38"/>
    </row>
    <row r="100" spans="1:11" ht="12.75">
      <c r="A100" s="37"/>
      <c r="B100" s="38"/>
      <c r="C100" s="39"/>
      <c r="D100" s="38"/>
      <c r="E100" s="38"/>
      <c r="F100" s="38"/>
      <c r="G100" s="38"/>
      <c r="H100" s="38"/>
      <c r="I100" s="38"/>
      <c r="J100" s="38"/>
      <c r="K100" s="38"/>
    </row>
    <row r="101" spans="1:11" ht="12.75">
      <c r="A101" s="37"/>
      <c r="B101" s="38"/>
      <c r="C101" s="37"/>
      <c r="D101" s="38"/>
      <c r="E101" s="38"/>
      <c r="F101" s="38"/>
      <c r="G101" s="38"/>
      <c r="H101" s="38"/>
      <c r="I101" s="38"/>
      <c r="J101" s="38"/>
      <c r="K101" s="38"/>
    </row>
    <row r="102" spans="1:11" ht="12.75">
      <c r="A102" s="37"/>
      <c r="B102" s="38"/>
      <c r="C102" s="37"/>
      <c r="D102" s="38"/>
      <c r="E102" s="38"/>
      <c r="F102" s="38"/>
      <c r="G102" s="38"/>
      <c r="H102" s="38"/>
      <c r="I102" s="38"/>
      <c r="J102" s="38"/>
      <c r="K102" s="38"/>
    </row>
    <row r="103" spans="1:11" ht="12.75">
      <c r="A103" s="37"/>
      <c r="B103" s="38"/>
      <c r="C103" s="37"/>
      <c r="D103" s="38"/>
      <c r="E103" s="38"/>
      <c r="F103" s="38"/>
      <c r="G103" s="38"/>
      <c r="H103" s="38"/>
      <c r="I103" s="38"/>
      <c r="J103" s="38"/>
      <c r="K103" s="38"/>
    </row>
    <row r="104" spans="1:11" ht="12.75">
      <c r="A104" s="37"/>
      <c r="B104" s="38"/>
      <c r="C104" s="37"/>
      <c r="D104" s="38"/>
      <c r="E104" s="38"/>
      <c r="F104" s="38"/>
      <c r="G104" s="38"/>
      <c r="H104" s="38"/>
      <c r="I104" s="38"/>
      <c r="J104" s="38"/>
      <c r="K104" s="38"/>
    </row>
    <row r="105" spans="1:11" ht="12.75">
      <c r="A105" s="37"/>
      <c r="B105" s="38"/>
      <c r="C105" s="37"/>
      <c r="D105" s="38"/>
      <c r="E105" s="38"/>
      <c r="F105" s="38"/>
      <c r="G105" s="38"/>
      <c r="H105" s="38"/>
      <c r="I105" s="38"/>
      <c r="J105" s="38"/>
      <c r="K105" s="38"/>
    </row>
    <row r="106" spans="1:11" ht="12.75">
      <c r="A106" s="37"/>
      <c r="B106" s="38"/>
      <c r="C106" s="37"/>
      <c r="D106" s="38"/>
      <c r="E106" s="38"/>
      <c r="F106" s="38"/>
      <c r="G106" s="38"/>
      <c r="H106" s="38"/>
      <c r="I106" s="38"/>
      <c r="J106" s="38"/>
      <c r="K106" s="38"/>
    </row>
    <row r="107" spans="1:11" ht="12.75">
      <c r="A107" s="37"/>
      <c r="B107" s="38"/>
      <c r="C107" s="37"/>
      <c r="D107" s="38"/>
      <c r="E107" s="38"/>
      <c r="F107" s="38"/>
      <c r="G107" s="38"/>
      <c r="H107" s="38"/>
      <c r="I107" s="38"/>
      <c r="J107" s="38"/>
      <c r="K107" s="38"/>
    </row>
    <row r="108" spans="1:11" ht="12.75">
      <c r="A108" s="37"/>
      <c r="B108" s="38"/>
      <c r="C108" s="37"/>
      <c r="D108" s="38"/>
      <c r="E108" s="38"/>
      <c r="F108" s="38"/>
      <c r="G108" s="38"/>
      <c r="H108" s="38"/>
      <c r="I108" s="38"/>
      <c r="J108" s="38"/>
      <c r="K108" s="38"/>
    </row>
    <row r="109" spans="1:3" ht="12.75">
      <c r="A109" s="40"/>
      <c r="C109" s="40"/>
    </row>
    <row r="110" spans="1:3" ht="12.75">
      <c r="A110" s="40"/>
      <c r="C110" s="40"/>
    </row>
    <row r="111" spans="1:3" ht="12.75">
      <c r="A111" s="40"/>
      <c r="C111" s="40"/>
    </row>
    <row r="112" spans="1:3" ht="12.75">
      <c r="A112" s="40"/>
      <c r="C112" s="40"/>
    </row>
    <row r="113" spans="1:3" ht="12.75">
      <c r="A113" s="40"/>
      <c r="C113" s="40"/>
    </row>
    <row r="114" spans="1:3" ht="12.75">
      <c r="A114" s="40"/>
      <c r="C114" s="40"/>
    </row>
    <row r="115" spans="1:3" ht="12.75">
      <c r="A115" s="40"/>
      <c r="C115" s="40"/>
    </row>
    <row r="116" spans="1:3" ht="12.75">
      <c r="A116" s="40"/>
      <c r="C116" s="40"/>
    </row>
    <row r="117" spans="1:3" ht="12.75">
      <c r="A117" s="40"/>
      <c r="C117" s="40"/>
    </row>
    <row r="118" spans="1:3" ht="12.75">
      <c r="A118" s="40"/>
      <c r="C118" s="40"/>
    </row>
    <row r="119" spans="1:3" ht="12.75">
      <c r="A119" s="40"/>
      <c r="C119" s="40"/>
    </row>
    <row r="120" ht="12.75">
      <c r="C120" s="40"/>
    </row>
    <row r="121" ht="12.75">
      <c r="C121" s="40"/>
    </row>
    <row r="122" ht="12.75">
      <c r="C122" s="40"/>
    </row>
    <row r="123" ht="12.75">
      <c r="C123" s="40"/>
    </row>
    <row r="124" ht="12.75">
      <c r="C124" s="40"/>
    </row>
    <row r="125" ht="12.75">
      <c r="C125" s="40"/>
    </row>
    <row r="126" ht="12.75">
      <c r="C126" s="40"/>
    </row>
    <row r="127" ht="12.75">
      <c r="C127" s="40"/>
    </row>
    <row r="128" ht="12.75">
      <c r="C128" s="40"/>
    </row>
    <row r="129" ht="12.75">
      <c r="C129" s="40"/>
    </row>
    <row r="130" ht="12.75">
      <c r="C130" s="40"/>
    </row>
    <row r="131" ht="12.75">
      <c r="C131" s="40"/>
    </row>
    <row r="132" ht="12.75">
      <c r="C132" s="40"/>
    </row>
    <row r="133" ht="12.75">
      <c r="C133" s="40"/>
    </row>
    <row r="134" ht="12.75">
      <c r="C134" s="40"/>
    </row>
    <row r="135" ht="12.75">
      <c r="C135" s="40"/>
    </row>
    <row r="136" ht="12.75">
      <c r="C136" s="40"/>
    </row>
    <row r="137" ht="12.75">
      <c r="C137" s="40"/>
    </row>
    <row r="138" ht="12.75">
      <c r="C138" s="40"/>
    </row>
    <row r="139" ht="12.75">
      <c r="C139" s="40"/>
    </row>
    <row r="140" ht="12.75">
      <c r="C140" s="40"/>
    </row>
    <row r="141" ht="12.75">
      <c r="C141" s="40"/>
    </row>
    <row r="142" ht="12.75">
      <c r="C142" s="40"/>
    </row>
    <row r="143" ht="12.75">
      <c r="C143" s="40"/>
    </row>
    <row r="144" ht="12.75">
      <c r="C144" s="40"/>
    </row>
    <row r="145" ht="12.75">
      <c r="C145" s="40"/>
    </row>
    <row r="146" ht="12.75">
      <c r="C146" s="40"/>
    </row>
    <row r="147" ht="12.75">
      <c r="C147" s="40"/>
    </row>
    <row r="148" ht="12.75">
      <c r="C148" s="40"/>
    </row>
    <row r="149" ht="12.75">
      <c r="C149" s="40"/>
    </row>
    <row r="150" ht="12.75">
      <c r="C150" s="40"/>
    </row>
    <row r="151" ht="12.75">
      <c r="C151" s="40"/>
    </row>
    <row r="152" ht="12.75">
      <c r="C152" s="40"/>
    </row>
    <row r="153" ht="12.75">
      <c r="C153" s="40"/>
    </row>
    <row r="154" ht="12.75">
      <c r="C154" s="40"/>
    </row>
    <row r="155" ht="12.75">
      <c r="C155" s="40"/>
    </row>
    <row r="156" ht="12.75">
      <c r="C156" s="40"/>
    </row>
    <row r="157" ht="12.75">
      <c r="C157" s="40"/>
    </row>
    <row r="158" ht="12.75">
      <c r="C158" s="40"/>
    </row>
    <row r="159" ht="12.75">
      <c r="C159" s="40"/>
    </row>
    <row r="160" ht="12.75">
      <c r="C160" s="40"/>
    </row>
    <row r="161" ht="12.75">
      <c r="C161" s="40"/>
    </row>
    <row r="162" ht="12.75">
      <c r="C162" s="40"/>
    </row>
    <row r="163" ht="12.75">
      <c r="C163" s="40"/>
    </row>
    <row r="164" ht="12.75">
      <c r="C164" s="40"/>
    </row>
    <row r="165" ht="12.75">
      <c r="C165" s="40"/>
    </row>
    <row r="166" ht="12.75">
      <c r="C166" s="40"/>
    </row>
    <row r="167" ht="12.75">
      <c r="C167" s="40"/>
    </row>
    <row r="168" ht="12.75">
      <c r="C168" s="40"/>
    </row>
    <row r="169" ht="12.75">
      <c r="C169" s="40"/>
    </row>
    <row r="170" ht="12.75">
      <c r="C170" s="40"/>
    </row>
    <row r="171" ht="12.75">
      <c r="C171" s="40"/>
    </row>
    <row r="172" ht="12.75">
      <c r="C172" s="40"/>
    </row>
    <row r="173" ht="12.75">
      <c r="C173" s="40"/>
    </row>
    <row r="174" ht="12.75">
      <c r="C174" s="40"/>
    </row>
    <row r="175" ht="12.75">
      <c r="C175" s="40"/>
    </row>
    <row r="176" ht="12.75">
      <c r="C176" s="40"/>
    </row>
    <row r="177" ht="12.75">
      <c r="C177" s="40"/>
    </row>
    <row r="178" ht="12.75">
      <c r="C178" s="40"/>
    </row>
    <row r="179" ht="12.75">
      <c r="C179" s="40"/>
    </row>
    <row r="180" ht="12.75">
      <c r="C180" s="40"/>
    </row>
    <row r="181" ht="12.75">
      <c r="C181" s="40"/>
    </row>
    <row r="182" ht="12.75">
      <c r="C182" s="40"/>
    </row>
    <row r="183" ht="12.75">
      <c r="C183" s="40"/>
    </row>
    <row r="184" ht="12.75">
      <c r="C184" s="40"/>
    </row>
    <row r="185" ht="12.75">
      <c r="C185" s="40"/>
    </row>
    <row r="186" ht="12.75">
      <c r="C186" s="40"/>
    </row>
    <row r="187" ht="12.75">
      <c r="C187" s="40"/>
    </row>
    <row r="188" ht="12.75">
      <c r="C188" s="40"/>
    </row>
    <row r="189" ht="12.75">
      <c r="C189" s="40"/>
    </row>
    <row r="190" ht="12.75">
      <c r="C190" s="40"/>
    </row>
    <row r="191" ht="12.75">
      <c r="C191" s="40"/>
    </row>
    <row r="192" ht="12.75">
      <c r="C192" s="40"/>
    </row>
    <row r="193" ht="12.75">
      <c r="C193" s="40"/>
    </row>
    <row r="194" ht="12.75">
      <c r="C194" s="40"/>
    </row>
    <row r="195" ht="12.75">
      <c r="C195" s="40"/>
    </row>
    <row r="196" ht="12.75">
      <c r="C196" s="40"/>
    </row>
    <row r="197" ht="12.75">
      <c r="C197" s="40"/>
    </row>
    <row r="198" ht="12.75">
      <c r="C198" s="40"/>
    </row>
    <row r="199" ht="12.75">
      <c r="C199" s="40"/>
    </row>
    <row r="200" ht="12.75">
      <c r="C200" s="40"/>
    </row>
    <row r="201" ht="12.75">
      <c r="C201" s="40"/>
    </row>
  </sheetData>
  <sheetProtection/>
  <mergeCells count="23">
    <mergeCell ref="J17:J21"/>
    <mergeCell ref="A11:E11"/>
    <mergeCell ref="K17:K21"/>
    <mergeCell ref="A8:I8"/>
    <mergeCell ref="A9:I9"/>
    <mergeCell ref="F17:F21"/>
    <mergeCell ref="G17:G21"/>
    <mergeCell ref="H17:H21"/>
    <mergeCell ref="I17:I21"/>
    <mergeCell ref="D90:E90"/>
    <mergeCell ref="G90:H90"/>
    <mergeCell ref="D91:E91"/>
    <mergeCell ref="G91:H91"/>
    <mergeCell ref="D88:E88"/>
    <mergeCell ref="G88:H88"/>
    <mergeCell ref="A7:I7"/>
    <mergeCell ref="A1:H1"/>
    <mergeCell ref="A2:L2"/>
    <mergeCell ref="A3:L3"/>
    <mergeCell ref="A4:L4"/>
    <mergeCell ref="J1:K1"/>
    <mergeCell ref="D17:D21"/>
    <mergeCell ref="E17:E21"/>
  </mergeCells>
  <printOptions horizontalCentered="1"/>
  <pageMargins left="0.3937007874015748" right="0.3937007874015748" top="0.5905511811023623" bottom="0.1968503937007874" header="0" footer="0"/>
  <pageSetup fitToHeight="2" horizontalDpi="300" verticalDpi="300" orientation="landscape" pageOrder="overThenDown" paperSize="9" scale="64" r:id="rId2"/>
  <rowBreaks count="1" manualBreakCount="1">
    <brk id="49" max="10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1"/>
  <dimension ref="A1:F66"/>
  <sheetViews>
    <sheetView view="pageBreakPreview" zoomScaleSheetLayoutView="100" workbookViewId="0" topLeftCell="A55">
      <selection activeCell="B13" sqref="B13"/>
    </sheetView>
  </sheetViews>
  <sheetFormatPr defaultColWidth="9.00390625" defaultRowHeight="15.75"/>
  <cols>
    <col min="1" max="1" width="61.875" style="0" customWidth="1"/>
    <col min="2" max="2" width="5.125" style="0" customWidth="1"/>
    <col min="3" max="3" width="12.625" style="0" customWidth="1"/>
    <col min="4" max="4" width="19.625" style="0" customWidth="1"/>
  </cols>
  <sheetData>
    <row r="1" spans="1:5" ht="99.75" customHeight="1">
      <c r="A1" s="402" t="s">
        <v>39</v>
      </c>
      <c r="B1" s="402"/>
      <c r="C1" s="399" t="s">
        <v>432</v>
      </c>
      <c r="D1" s="399"/>
      <c r="E1" s="399"/>
    </row>
    <row r="2" spans="1:4" ht="20.25" customHeight="1">
      <c r="A2" s="401" t="s">
        <v>40</v>
      </c>
      <c r="B2" s="401"/>
      <c r="C2" s="401"/>
      <c r="D2" s="401"/>
    </row>
    <row r="3" spans="1:4" ht="16.5" customHeight="1">
      <c r="A3" s="401" t="s">
        <v>249</v>
      </c>
      <c r="B3" s="401"/>
      <c r="C3" s="401"/>
      <c r="D3" s="401"/>
    </row>
    <row r="4" spans="1:6" ht="17.25" customHeight="1">
      <c r="A4" s="51"/>
      <c r="B4" s="51"/>
      <c r="C4" s="51"/>
      <c r="D4" s="151" t="s">
        <v>41</v>
      </c>
      <c r="E4" s="49"/>
      <c r="F4" s="49"/>
    </row>
    <row r="5" spans="1:6" ht="18.75" customHeight="1">
      <c r="A5" s="403" t="s">
        <v>408</v>
      </c>
      <c r="B5" s="403"/>
      <c r="C5" s="403"/>
      <c r="D5" s="342" t="s">
        <v>409</v>
      </c>
      <c r="E5" s="259"/>
      <c r="F5" s="151"/>
    </row>
    <row r="6" spans="1:6" ht="15" customHeight="1">
      <c r="A6" s="403" t="s">
        <v>411</v>
      </c>
      <c r="B6" s="403"/>
      <c r="C6" s="403"/>
      <c r="D6" s="271" t="s">
        <v>276</v>
      </c>
      <c r="E6" s="272"/>
      <c r="F6" s="273"/>
    </row>
    <row r="7" spans="1:6" ht="15.75" customHeight="1">
      <c r="A7" s="405" t="s">
        <v>412</v>
      </c>
      <c r="B7" s="405"/>
      <c r="C7" s="405"/>
      <c r="D7" s="274" t="s">
        <v>410</v>
      </c>
      <c r="E7" s="259"/>
      <c r="F7" s="49"/>
    </row>
    <row r="8" spans="1:6" ht="16.5" customHeight="1">
      <c r="A8" s="404" t="s">
        <v>402</v>
      </c>
      <c r="B8" s="404"/>
      <c r="C8" s="404"/>
      <c r="D8" s="261"/>
      <c r="E8" s="49"/>
      <c r="F8" s="49"/>
    </row>
    <row r="9" spans="1:6" ht="16.5" customHeight="1">
      <c r="A9" s="260" t="s">
        <v>29</v>
      </c>
      <c r="B9" s="260"/>
      <c r="C9" s="260"/>
      <c r="D9" s="261"/>
      <c r="E9" s="49"/>
      <c r="F9" s="49"/>
    </row>
    <row r="10" spans="1:5" ht="15" customHeight="1">
      <c r="A10" s="404" t="s">
        <v>42</v>
      </c>
      <c r="B10" s="404"/>
      <c r="C10" s="404"/>
      <c r="D10" s="149"/>
      <c r="E10" s="66"/>
    </row>
    <row r="11" spans="1:5" ht="21.75" customHeight="1">
      <c r="A11" s="262" t="s">
        <v>384</v>
      </c>
      <c r="B11" s="45"/>
      <c r="C11" s="45"/>
      <c r="D11" s="45"/>
      <c r="E11" s="263"/>
    </row>
    <row r="12" spans="1:5" ht="11.25" customHeight="1">
      <c r="A12" s="262" t="s">
        <v>385</v>
      </c>
      <c r="B12" s="46"/>
      <c r="C12" s="46"/>
      <c r="D12" s="46"/>
      <c r="E12" s="150"/>
    </row>
    <row r="13" spans="1:4" ht="48" customHeight="1">
      <c r="A13" s="326" t="s">
        <v>447</v>
      </c>
      <c r="B13" s="325" t="s">
        <v>448</v>
      </c>
      <c r="C13" s="327" t="s">
        <v>43</v>
      </c>
      <c r="D13" s="328" t="s">
        <v>44</v>
      </c>
    </row>
    <row r="14" spans="1:4" ht="16.5" customHeight="1">
      <c r="A14" s="264">
        <v>1</v>
      </c>
      <c r="B14" s="265">
        <v>2</v>
      </c>
      <c r="C14" s="265">
        <v>3</v>
      </c>
      <c r="D14" s="265">
        <v>4</v>
      </c>
    </row>
    <row r="15" spans="1:4" ht="27.75" customHeight="1">
      <c r="A15" s="275" t="s">
        <v>45</v>
      </c>
      <c r="B15" s="276"/>
      <c r="C15" s="277" t="s">
        <v>349</v>
      </c>
      <c r="D15" s="278" t="s">
        <v>349</v>
      </c>
    </row>
    <row r="16" spans="1:4" ht="30.75" customHeight="1">
      <c r="A16" s="279" t="s">
        <v>46</v>
      </c>
      <c r="B16" s="91" t="s">
        <v>462</v>
      </c>
      <c r="C16" s="280" t="s">
        <v>349</v>
      </c>
      <c r="D16" s="269">
        <v>3505028.67</v>
      </c>
    </row>
    <row r="17" spans="1:4" ht="33" customHeight="1">
      <c r="A17" s="281" t="s">
        <v>47</v>
      </c>
      <c r="B17" s="91" t="s">
        <v>368</v>
      </c>
      <c r="C17" s="258" t="s">
        <v>349</v>
      </c>
      <c r="D17" s="267">
        <v>3540317.43</v>
      </c>
    </row>
    <row r="18" spans="1:4" ht="33" customHeight="1">
      <c r="A18" s="282" t="s">
        <v>48</v>
      </c>
      <c r="B18" s="283" t="s">
        <v>344</v>
      </c>
      <c r="C18" s="258" t="s">
        <v>349</v>
      </c>
      <c r="D18" s="266">
        <v>3540317.43</v>
      </c>
    </row>
    <row r="19" spans="1:4" ht="28.5" customHeight="1">
      <c r="A19" s="282" t="s">
        <v>49</v>
      </c>
      <c r="B19" s="283" t="s">
        <v>345</v>
      </c>
      <c r="C19" s="89" t="s">
        <v>349</v>
      </c>
      <c r="D19" s="266" t="s">
        <v>393</v>
      </c>
    </row>
    <row r="20" spans="1:4" ht="29.25" customHeight="1">
      <c r="A20" s="282" t="s">
        <v>50</v>
      </c>
      <c r="B20" s="283" t="s">
        <v>346</v>
      </c>
      <c r="C20" s="89" t="s">
        <v>349</v>
      </c>
      <c r="D20" s="266" t="s">
        <v>393</v>
      </c>
    </row>
    <row r="21" spans="1:4" ht="25.5" customHeight="1">
      <c r="A21" s="281" t="s">
        <v>51</v>
      </c>
      <c r="B21" s="91" t="s">
        <v>294</v>
      </c>
      <c r="C21" s="258" t="s">
        <v>349</v>
      </c>
      <c r="D21" s="266" t="s">
        <v>393</v>
      </c>
    </row>
    <row r="22" spans="1:4" ht="28.5" customHeight="1">
      <c r="A22" s="281" t="s">
        <v>52</v>
      </c>
      <c r="B22" s="91" t="s">
        <v>1</v>
      </c>
      <c r="C22" s="258" t="s">
        <v>349</v>
      </c>
      <c r="D22" s="267">
        <f>IF(SUM(D24)-SUM(D23)=0,"-",(SUM(D24)-SUM(D23)))</f>
        <v>12588.48</v>
      </c>
    </row>
    <row r="23" spans="1:4" ht="34.5" customHeight="1">
      <c r="A23" s="284" t="s">
        <v>53</v>
      </c>
      <c r="B23" s="283" t="s">
        <v>36</v>
      </c>
      <c r="C23" s="258" t="s">
        <v>349</v>
      </c>
      <c r="D23" s="266" t="s">
        <v>393</v>
      </c>
    </row>
    <row r="24" spans="1:4" ht="24" customHeight="1">
      <c r="A24" s="285" t="s">
        <v>54</v>
      </c>
      <c r="B24" s="283" t="s">
        <v>295</v>
      </c>
      <c r="C24" s="258" t="s">
        <v>349</v>
      </c>
      <c r="D24" s="286">
        <v>12588.48</v>
      </c>
    </row>
    <row r="25" spans="1:4" ht="33" customHeight="1">
      <c r="A25" s="281" t="s">
        <v>55</v>
      </c>
      <c r="B25" s="91" t="s">
        <v>162</v>
      </c>
      <c r="C25" s="258" t="s">
        <v>349</v>
      </c>
      <c r="D25" s="267" t="str">
        <f>IF(SUM(D26:D27)=0,"-",SUM(D26:D27))</f>
        <v>-</v>
      </c>
    </row>
    <row r="26" spans="1:4" ht="30" customHeight="1">
      <c r="A26" s="282" t="s">
        <v>56</v>
      </c>
      <c r="B26" s="283" t="s">
        <v>57</v>
      </c>
      <c r="C26" s="258" t="s">
        <v>349</v>
      </c>
      <c r="D26" s="266" t="s">
        <v>393</v>
      </c>
    </row>
    <row r="27" spans="1:4" ht="30" customHeight="1">
      <c r="A27" s="287" t="s">
        <v>58</v>
      </c>
      <c r="B27" s="283" t="s">
        <v>59</v>
      </c>
      <c r="C27" s="258" t="s">
        <v>191</v>
      </c>
      <c r="D27" s="266" t="s">
        <v>393</v>
      </c>
    </row>
    <row r="28" spans="1:4" ht="30" customHeight="1">
      <c r="A28" s="288" t="s">
        <v>446</v>
      </c>
      <c r="B28" s="289" t="s">
        <v>296</v>
      </c>
      <c r="C28" s="290" t="s">
        <v>349</v>
      </c>
      <c r="D28" s="291">
        <v>-180805</v>
      </c>
    </row>
    <row r="29" spans="1:4" ht="40.5" customHeight="1">
      <c r="A29" s="329" t="s">
        <v>60</v>
      </c>
      <c r="B29" s="91" t="s">
        <v>163</v>
      </c>
      <c r="C29" s="292">
        <v>-2905860.75</v>
      </c>
      <c r="D29" s="267">
        <f>IF(SUM(D16,D22,D25,C29)-SUM(D17,D21,D28)=0,"-",SUM(D16,D22,D25,C29)-SUM(D17,D21,D28))</f>
        <v>-2747756.0300000003</v>
      </c>
    </row>
    <row r="30" spans="1:4" ht="15.75" customHeight="1">
      <c r="A30" s="293"/>
      <c r="B30" s="293"/>
      <c r="C30" s="400" t="s">
        <v>61</v>
      </c>
      <c r="D30" s="400"/>
    </row>
    <row r="31" spans="1:4" ht="13.5" customHeight="1">
      <c r="A31" s="294">
        <v>1</v>
      </c>
      <c r="B31" s="295">
        <v>2</v>
      </c>
      <c r="C31" s="295">
        <v>3</v>
      </c>
      <c r="D31" s="295">
        <v>4</v>
      </c>
    </row>
    <row r="32" spans="1:4" ht="17.25" customHeight="1">
      <c r="A32" s="281" t="s">
        <v>62</v>
      </c>
      <c r="B32" s="268"/>
      <c r="C32" s="89" t="s">
        <v>349</v>
      </c>
      <c r="D32" s="89" t="s">
        <v>349</v>
      </c>
    </row>
    <row r="33" spans="1:4" ht="15.75" customHeight="1">
      <c r="A33" s="296" t="s">
        <v>63</v>
      </c>
      <c r="B33" s="91" t="s">
        <v>293</v>
      </c>
      <c r="C33" s="297" t="s">
        <v>349</v>
      </c>
      <c r="D33" s="267">
        <f>IF(SUM(D34,D39,D43:D46)=0,"-",SUM(D34,D39,D43:D46))</f>
        <v>5665887.2</v>
      </c>
    </row>
    <row r="34" spans="1:4" ht="30" customHeight="1">
      <c r="A34" s="298" t="s">
        <v>64</v>
      </c>
      <c r="B34" s="91" t="s">
        <v>127</v>
      </c>
      <c r="C34" s="297" t="s">
        <v>349</v>
      </c>
      <c r="D34" s="267" t="str">
        <f>IF(SUM(D35:D38)=0,"-",SUM(D35:D38))</f>
        <v>-</v>
      </c>
    </row>
    <row r="35" spans="1:4" ht="45.75" customHeight="1">
      <c r="A35" s="299" t="s">
        <v>370</v>
      </c>
      <c r="B35" s="283" t="s">
        <v>128</v>
      </c>
      <c r="C35" s="297" t="s">
        <v>349</v>
      </c>
      <c r="D35" s="266" t="s">
        <v>393</v>
      </c>
    </row>
    <row r="36" spans="1:4" ht="27" customHeight="1">
      <c r="A36" s="300" t="s">
        <v>436</v>
      </c>
      <c r="B36" s="283" t="s">
        <v>129</v>
      </c>
      <c r="C36" s="297" t="s">
        <v>349</v>
      </c>
      <c r="D36" s="266" t="s">
        <v>393</v>
      </c>
    </row>
    <row r="37" spans="1:4" ht="16.5" customHeight="1">
      <c r="A37" s="301" t="s">
        <v>435</v>
      </c>
      <c r="B37" s="283" t="s">
        <v>65</v>
      </c>
      <c r="C37" s="297" t="s">
        <v>349</v>
      </c>
      <c r="D37" s="266" t="s">
        <v>393</v>
      </c>
    </row>
    <row r="38" spans="1:4" ht="28.5" customHeight="1">
      <c r="A38" s="300" t="s">
        <v>434</v>
      </c>
      <c r="B38" s="283" t="s">
        <v>66</v>
      </c>
      <c r="C38" s="297" t="s">
        <v>349</v>
      </c>
      <c r="D38" s="266" t="s">
        <v>393</v>
      </c>
    </row>
    <row r="39" spans="1:4" ht="16.5" customHeight="1">
      <c r="A39" s="302" t="s">
        <v>67</v>
      </c>
      <c r="B39" s="91" t="s">
        <v>131</v>
      </c>
      <c r="C39" s="297" t="s">
        <v>349</v>
      </c>
      <c r="D39" s="267" t="str">
        <f>IF(SUM(D40:D42)=0,"-",SUM(D40:D42))</f>
        <v>-</v>
      </c>
    </row>
    <row r="40" spans="1:4" ht="27" customHeight="1">
      <c r="A40" s="300" t="s">
        <v>433</v>
      </c>
      <c r="B40" s="283" t="s">
        <v>132</v>
      </c>
      <c r="C40" s="297" t="s">
        <v>349</v>
      </c>
      <c r="D40" s="266" t="s">
        <v>393</v>
      </c>
    </row>
    <row r="41" spans="1:4" ht="75.75" customHeight="1">
      <c r="A41" s="300" t="s">
        <v>430</v>
      </c>
      <c r="B41" s="283" t="s">
        <v>133</v>
      </c>
      <c r="C41" s="297" t="s">
        <v>349</v>
      </c>
      <c r="D41" s="266" t="s">
        <v>393</v>
      </c>
    </row>
    <row r="42" spans="1:4" ht="60" customHeight="1">
      <c r="A42" s="300" t="s">
        <v>438</v>
      </c>
      <c r="B42" s="283" t="s">
        <v>149</v>
      </c>
      <c r="C42" s="297" t="s">
        <v>349</v>
      </c>
      <c r="D42" s="266" t="s">
        <v>393</v>
      </c>
    </row>
    <row r="43" spans="1:4" ht="19.5" customHeight="1">
      <c r="A43" s="298" t="s">
        <v>68</v>
      </c>
      <c r="B43" s="91" t="s">
        <v>135</v>
      </c>
      <c r="C43" s="297" t="s">
        <v>349</v>
      </c>
      <c r="D43" s="266">
        <v>5665887.2</v>
      </c>
    </row>
    <row r="44" spans="1:4" ht="28.5" customHeight="1">
      <c r="A44" s="303" t="s">
        <v>69</v>
      </c>
      <c r="B44" s="91" t="s">
        <v>188</v>
      </c>
      <c r="C44" s="297" t="s">
        <v>349</v>
      </c>
      <c r="D44" s="266" t="s">
        <v>393</v>
      </c>
    </row>
    <row r="45" spans="1:4" ht="17.25" customHeight="1">
      <c r="A45" s="303" t="s">
        <v>70</v>
      </c>
      <c r="B45" s="91" t="s">
        <v>193</v>
      </c>
      <c r="C45" s="297" t="s">
        <v>349</v>
      </c>
      <c r="D45" s="266" t="s">
        <v>393</v>
      </c>
    </row>
    <row r="46" spans="1:4" ht="29.25" customHeight="1">
      <c r="A46" s="303" t="s">
        <v>437</v>
      </c>
      <c r="B46" s="91" t="s">
        <v>195</v>
      </c>
      <c r="C46" s="297" t="s">
        <v>349</v>
      </c>
      <c r="D46" s="266" t="s">
        <v>393</v>
      </c>
    </row>
    <row r="47" spans="1:4" ht="17.25" customHeight="1">
      <c r="A47" s="303" t="s">
        <v>71</v>
      </c>
      <c r="B47" s="91" t="s">
        <v>419</v>
      </c>
      <c r="C47" s="297" t="s">
        <v>349</v>
      </c>
      <c r="D47" s="266" t="s">
        <v>393</v>
      </c>
    </row>
    <row r="48" spans="1:4" ht="17.25" customHeight="1">
      <c r="A48" s="303" t="s">
        <v>72</v>
      </c>
      <c r="B48" s="91" t="s">
        <v>219</v>
      </c>
      <c r="C48" s="297" t="s">
        <v>349</v>
      </c>
      <c r="D48" s="266" t="s">
        <v>393</v>
      </c>
    </row>
    <row r="49" spans="1:4" ht="16.5" customHeight="1">
      <c r="A49" s="281" t="s">
        <v>47</v>
      </c>
      <c r="B49" s="91" t="s">
        <v>140</v>
      </c>
      <c r="C49" s="297" t="s">
        <v>349</v>
      </c>
      <c r="D49" s="267">
        <f>IF(SUM(D50:D52)=0,"-",SUM(D50:D52))</f>
        <v>15155010</v>
      </c>
    </row>
    <row r="50" spans="1:4" ht="26.25" customHeight="1">
      <c r="A50" s="304" t="s">
        <v>73</v>
      </c>
      <c r="B50" s="283" t="s">
        <v>74</v>
      </c>
      <c r="C50" s="297" t="s">
        <v>349</v>
      </c>
      <c r="D50" s="266">
        <v>13875140</v>
      </c>
    </row>
    <row r="51" spans="1:4" ht="17.25" customHeight="1">
      <c r="A51" s="304" t="s">
        <v>49</v>
      </c>
      <c r="B51" s="283" t="s">
        <v>75</v>
      </c>
      <c r="C51" s="297" t="s">
        <v>349</v>
      </c>
      <c r="D51" s="266">
        <v>1279870</v>
      </c>
    </row>
    <row r="52" spans="1:4" ht="18" customHeight="1">
      <c r="A52" s="304" t="s">
        <v>50</v>
      </c>
      <c r="B52" s="283" t="s">
        <v>76</v>
      </c>
      <c r="C52" s="297" t="s">
        <v>349</v>
      </c>
      <c r="D52" s="266" t="s">
        <v>393</v>
      </c>
    </row>
    <row r="53" spans="1:4" ht="17.25" customHeight="1">
      <c r="A53" s="305" t="s">
        <v>51</v>
      </c>
      <c r="B53" s="91" t="s">
        <v>259</v>
      </c>
      <c r="C53" s="297" t="s">
        <v>349</v>
      </c>
      <c r="D53" s="266" t="s">
        <v>393</v>
      </c>
    </row>
    <row r="54" spans="1:4" ht="18.75" customHeight="1">
      <c r="A54" s="305" t="s">
        <v>52</v>
      </c>
      <c r="B54" s="91" t="s">
        <v>266</v>
      </c>
      <c r="C54" s="297" t="s">
        <v>349</v>
      </c>
      <c r="D54" s="267" t="str">
        <f>IF(SUM(D56)-SUM(D55)=0,"-",(SUM(D56)-SUM(D55)))</f>
        <v>-</v>
      </c>
    </row>
    <row r="55" spans="1:4" ht="25.5" customHeight="1">
      <c r="A55" s="306" t="s">
        <v>77</v>
      </c>
      <c r="B55" s="283" t="s">
        <v>78</v>
      </c>
      <c r="C55" s="297" t="s">
        <v>349</v>
      </c>
      <c r="D55" s="266" t="s">
        <v>393</v>
      </c>
    </row>
    <row r="56" spans="1:4" ht="18" customHeight="1">
      <c r="A56" s="307" t="s">
        <v>54</v>
      </c>
      <c r="B56" s="283" t="s">
        <v>79</v>
      </c>
      <c r="C56" s="297" t="s">
        <v>349</v>
      </c>
      <c r="D56" s="266" t="s">
        <v>393</v>
      </c>
    </row>
    <row r="57" spans="1:4" ht="16.5" customHeight="1">
      <c r="A57" s="302" t="s">
        <v>55</v>
      </c>
      <c r="B57" s="91" t="s">
        <v>386</v>
      </c>
      <c r="C57" s="297" t="s">
        <v>349</v>
      </c>
      <c r="D57" s="267" t="str">
        <f>IF(SUM(D59)-SUM(D58)=0,"-",(SUM(D59)-SUM(D58)))</f>
        <v>-</v>
      </c>
    </row>
    <row r="58" spans="1:4" ht="29.25" customHeight="1">
      <c r="A58" s="282" t="s">
        <v>56</v>
      </c>
      <c r="B58" s="283" t="s">
        <v>80</v>
      </c>
      <c r="C58" s="297" t="s">
        <v>349</v>
      </c>
      <c r="D58" s="266" t="s">
        <v>393</v>
      </c>
    </row>
    <row r="59" spans="1:4" ht="16.5" customHeight="1">
      <c r="A59" s="287" t="s">
        <v>58</v>
      </c>
      <c r="B59" s="283" t="s">
        <v>81</v>
      </c>
      <c r="C59" s="297" t="s">
        <v>349</v>
      </c>
      <c r="D59" s="266" t="s">
        <v>393</v>
      </c>
    </row>
    <row r="60" spans="1:4" ht="16.5" customHeight="1">
      <c r="A60" s="305" t="s">
        <v>446</v>
      </c>
      <c r="B60" s="91" t="s">
        <v>82</v>
      </c>
      <c r="C60" s="297" t="s">
        <v>349</v>
      </c>
      <c r="D60" s="266">
        <v>500</v>
      </c>
    </row>
    <row r="61" spans="1:4" ht="31.5">
      <c r="A61" s="329" t="s">
        <v>431</v>
      </c>
      <c r="B61" s="91" t="s">
        <v>83</v>
      </c>
      <c r="C61" s="308">
        <v>-4225678.06</v>
      </c>
      <c r="D61" s="267">
        <f>IF(SUM(D33,D48,D54,D57,C61)-SUM(D47,D49,D53,D60)=0,"-",SUM(D33,D48,D54,D57,C61)-SUM(D47,D49,D53,D60))</f>
        <v>-13715300.86</v>
      </c>
    </row>
    <row r="62" spans="1:4" ht="30.75" customHeight="1">
      <c r="A62" s="88" t="s">
        <v>84</v>
      </c>
      <c r="B62" s="45"/>
      <c r="C62" s="343" t="s">
        <v>111</v>
      </c>
      <c r="D62" s="45"/>
    </row>
    <row r="63" spans="1:4" ht="13.5" customHeight="1">
      <c r="A63" s="309" t="s">
        <v>85</v>
      </c>
      <c r="B63" s="310"/>
      <c r="C63" s="97" t="s">
        <v>288</v>
      </c>
      <c r="D63" s="310"/>
    </row>
    <row r="64" spans="1:4" ht="20.25" customHeight="1">
      <c r="A64" s="88" t="s">
        <v>86</v>
      </c>
      <c r="B64" s="45"/>
      <c r="C64" s="344" t="s">
        <v>112</v>
      </c>
      <c r="D64" s="45"/>
    </row>
    <row r="65" spans="1:4" ht="12.75" customHeight="1">
      <c r="A65" s="309" t="s">
        <v>85</v>
      </c>
      <c r="B65" s="270"/>
      <c r="C65" s="97" t="s">
        <v>288</v>
      </c>
      <c r="D65" s="270"/>
    </row>
    <row r="66" spans="1:4" ht="12" customHeight="1">
      <c r="A66" s="149" t="s">
        <v>413</v>
      </c>
      <c r="B66" s="149"/>
      <c r="C66" s="149"/>
      <c r="D66" s="149"/>
    </row>
  </sheetData>
  <mergeCells count="10">
    <mergeCell ref="C1:E1"/>
    <mergeCell ref="C30:D30"/>
    <mergeCell ref="A2:D2"/>
    <mergeCell ref="A1:B1"/>
    <mergeCell ref="A5:C5"/>
    <mergeCell ref="A8:C8"/>
    <mergeCell ref="A3:D3"/>
    <mergeCell ref="A10:C10"/>
    <mergeCell ref="A6:C6"/>
    <mergeCell ref="A7:C7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82" r:id="rId2"/>
  <rowBreaks count="1" manualBreakCount="1">
    <brk id="29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WS21</dc:creator>
  <cp:keywords/>
  <dc:description/>
  <cp:lastModifiedBy>030</cp:lastModifiedBy>
  <cp:lastPrinted>2014-01-30T10:15:17Z</cp:lastPrinted>
  <dcterms:created xsi:type="dcterms:W3CDTF">2004-12-22T11:02:42Z</dcterms:created>
  <dcterms:modified xsi:type="dcterms:W3CDTF">2014-02-14T15:22:59Z</dcterms:modified>
  <cp:category/>
  <cp:version/>
  <cp:contentType/>
  <cp:contentStatus/>
</cp:coreProperties>
</file>